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60" yWindow="330" windowWidth="9180" windowHeight="4305"/>
  </bookViews>
  <sheets>
    <sheet name="Ημερολόγιο" sheetId="2" r:id="rId1"/>
    <sheet name="Οδηγίες" sheetId="3" r:id="rId2"/>
  </sheets>
  <definedNames>
    <definedName name="_xlnm.Print_Area" localSheetId="0">Ημερολόγιο!$A$1:$J$64</definedName>
    <definedName name="ΝΑΙ_Η_ΟΧΙ">Οδηγίες!$A$13:$A$15</definedName>
    <definedName name="ΟΧΗΜΑ">Οδηγίες!$A$18:$A$21</definedName>
    <definedName name="ΣΧΕΣΗ">Οδηγίες!$A$9:$A$11</definedName>
  </definedNames>
  <calcPr calcId="125725"/>
</workbook>
</file>

<file path=xl/calcChain.xml><?xml version="1.0" encoding="utf-8"?>
<calcChain xmlns="http://schemas.openxmlformats.org/spreadsheetml/2006/main">
  <c r="B48" i="2"/>
  <c r="B47"/>
  <c r="B46"/>
  <c r="B45"/>
  <c r="B44"/>
  <c r="B43"/>
  <c r="B42"/>
  <c r="B41"/>
  <c r="B40"/>
  <c r="B39"/>
  <c r="B38"/>
  <c r="B37"/>
  <c r="B36"/>
  <c r="B35"/>
  <c r="B34"/>
  <c r="B33"/>
  <c r="B32"/>
  <c r="B3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2"/>
  <c r="A31"/>
  <c r="E49"/>
  <c r="A7"/>
  <c r="E25"/>
  <c r="B25"/>
  <c r="J22"/>
  <c r="G48" s="1"/>
  <c r="H48" s="1"/>
  <c r="J48" s="1"/>
  <c r="B30"/>
  <c r="B29"/>
  <c r="I49"/>
  <c r="A29"/>
  <c r="A30"/>
  <c r="G34" l="1"/>
  <c r="H34" s="1"/>
  <c r="J34" s="1"/>
  <c r="G38"/>
  <c r="H38" s="1"/>
  <c r="J38" s="1"/>
  <c r="G42"/>
  <c r="H42" s="1"/>
  <c r="J42" s="1"/>
  <c r="G46"/>
  <c r="H46" s="1"/>
  <c r="J46" s="1"/>
  <c r="G35"/>
  <c r="H35" s="1"/>
  <c r="J35" s="1"/>
  <c r="G39"/>
  <c r="H39" s="1"/>
  <c r="J39" s="1"/>
  <c r="G47"/>
  <c r="H47" s="1"/>
  <c r="J47" s="1"/>
  <c r="G29"/>
  <c r="H29" s="1"/>
  <c r="J29" s="1"/>
  <c r="G33"/>
  <c r="H33" s="1"/>
  <c r="J33" s="1"/>
  <c r="G37"/>
  <c r="H37" s="1"/>
  <c r="J37" s="1"/>
  <c r="G41"/>
  <c r="H41" s="1"/>
  <c r="J41" s="1"/>
  <c r="G45"/>
  <c r="H45" s="1"/>
  <c r="J45" s="1"/>
  <c r="G31"/>
  <c r="H31" s="1"/>
  <c r="J31" s="1"/>
  <c r="G43"/>
  <c r="H43" s="1"/>
  <c r="J43" s="1"/>
  <c r="G30"/>
  <c r="H30" s="1"/>
  <c r="J30" s="1"/>
  <c r="G32"/>
  <c r="H32" s="1"/>
  <c r="J32" s="1"/>
  <c r="G36"/>
  <c r="H36" s="1"/>
  <c r="J36" s="1"/>
  <c r="G40"/>
  <c r="H40" s="1"/>
  <c r="J40" s="1"/>
  <c r="G44"/>
  <c r="H44" s="1"/>
  <c r="J44" s="1"/>
  <c r="J49" l="1"/>
  <c r="H49"/>
  <c r="G49"/>
</calcChain>
</file>

<file path=xl/comments1.xml><?xml version="1.0" encoding="utf-8"?>
<comments xmlns="http://schemas.openxmlformats.org/spreadsheetml/2006/main">
  <authors>
    <author>dide-user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Συμπληρώνετε τα κίτρινα κελιά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Συμπληρώνεται αυτόματα.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 xml:space="preserve">Επιλέξτε από την λίστα. </t>
        </r>
      </text>
    </comment>
    <comment ref="C19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Αν η μετακίνηση γίνεται με λεωφορείο αφήστε κενό το κελί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Γράψτε την έδρα του σχολείου τοποθέτησης 
ή τον τόπο κατοικίας ανάλογα με το ποια χρησιμοποιείται στους υπολογισμούς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Γράψτε την έδρα του σχολείου διάθεσης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Αν η μετακίνηση γίνεται με λεωφορείο αφήστε κενό το κελί</t>
        </r>
      </text>
    </comment>
    <comment ref="J22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Υπολογίζεται αυτόματα</t>
        </r>
      </text>
    </comment>
    <comment ref="B25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Συμπληρώνεται αυτόματα.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Συμπληρώνεται αυτόματα.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Επιλέξτε ΝΑΙ ή ΌΧΙ. Η επιλογή επηρεάζει το υπολογιζόμενο ποσό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0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2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3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5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8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39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0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1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2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3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4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4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5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5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6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6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7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7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  <comment ref="F48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Επιλέξτε ΝΑΙ ή ΌΧΙ</t>
        </r>
      </text>
    </comment>
    <comment ref="I48" authorId="0">
      <text>
        <r>
          <rPr>
            <b/>
            <sz val="9"/>
            <color indexed="81"/>
            <rFont val="Tahoma"/>
            <family val="2"/>
            <charset val="161"/>
          </rPr>
          <t>dide-user: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11"/>
            <color indexed="81"/>
            <rFont val="Calibri"/>
            <family val="2"/>
            <charset val="161"/>
            <scheme val="minor"/>
          </rPr>
          <t>Συμπληρώστε μόνο αν η μετακίνηση γίνεται με λεωφορείο.</t>
        </r>
      </text>
    </comment>
  </commentList>
</comments>
</file>

<file path=xl/sharedStrings.xml><?xml version="1.0" encoding="utf-8"?>
<sst xmlns="http://schemas.openxmlformats.org/spreadsheetml/2006/main" count="71" uniqueCount="68">
  <si>
    <t>ΕΛΛΗΝΙΚΗ ΔΗΜΟΚΡΑΤΙΑ</t>
  </si>
  <si>
    <t>Σύνολο Χλμ.</t>
  </si>
  <si>
    <t>Χιλ/κή αποζημίωση</t>
  </si>
  <si>
    <t>Σύνολο</t>
  </si>
  <si>
    <t>ΗΜ/ΝΙΑ ΜΕΤΑΚΙΝΗΣΗΣ</t>
  </si>
  <si>
    <t>Εισιτήρια/ Διόδια/ Ναύλα</t>
  </si>
  <si>
    <t>ΔΙΑΔΡΟΜΗ ΜΕΤΑΚΙΝΗΣΗΣ</t>
  </si>
  <si>
    <t>ΣΥΝΟΛΑ</t>
  </si>
  <si>
    <t>ΚΛΑΔΟΣ</t>
  </si>
  <si>
    <t>ΟΝΟΜΑΤΕΠΩΝΥΜΟ</t>
  </si>
  <si>
    <t>………………………</t>
  </si>
  <si>
    <t>ΑΦΜ</t>
  </si>
  <si>
    <t>ΑΦΕΤΗΡΙΑ ΜΕΤΑΚΙΝΗΣΗΣ</t>
  </si>
  <si>
    <t>ΑΡΙΘΜΟΣ ΑΔΕΙΑΣ ΟΔΗΓΗΣΗΣ</t>
  </si>
  <si>
    <t>ΤΕΡΜΑ ΜΕΤΑΚΙΝΗΣΗΣ</t>
  </si>
  <si>
    <t>χιλ. αποστάσεων και χρησιμοποιηθέντων μέσων μετακίνησης.</t>
  </si>
  <si>
    <t>ΙΒΑΝ ΜΙΣΘΟΔΟΣΙΑΣ</t>
  </si>
  <si>
    <t>Δηλώνω υπεύθυνα ότι:</t>
  </si>
  <si>
    <t>1. Πραγματοποίησα τις πιο πάνω μετακινήσεις</t>
  </si>
  <si>
    <t>Βεβαιώνεται:</t>
  </si>
  <si>
    <t>Ο/Η ΔΙΚΑΙΟΥΧΟΣ</t>
  </si>
  <si>
    <t>Οδηγίες.</t>
  </si>
  <si>
    <t>…………………………….</t>
  </si>
  <si>
    <t>Συμπληρώνετε τα στοιχεία του/της μετακινούμενου/ης στο πάνω μέρος του φύλλου "Ημερολόγιο"</t>
  </si>
  <si>
    <t>Τυπώνετε σε δύο αντίτυπα.</t>
  </si>
  <si>
    <t>Σε περίπτωση που χρειαστεί να ξεκλειδώσετε το φύλλο εργασίας ο κωδικός είναι 1.</t>
  </si>
  <si>
    <t>ΜΟΝΙΜΟΣ</t>
  </si>
  <si>
    <t>ΑΝΑΠΛΗΡΩΤΗΣ</t>
  </si>
  <si>
    <t>ΣΧΕΣΗ ΕΡΓΑΣΙΑΣ (ΕΠΙΛΕΞΤΕ ΜΟΝΙΜΟΣ Η ΑΝΑΠΛΗΡΩΤΗΣ)</t>
  </si>
  <si>
    <t>…….  Διευθυντ…</t>
  </si>
  <si>
    <t>στο</t>
  </si>
  <si>
    <t>από το</t>
  </si>
  <si>
    <t xml:space="preserve">     Η μετακίνηση πραγματοποιήθηκε με  ………………</t>
  </si>
  <si>
    <t>ΣΧΕΣΗ/ΣΥΓΓΕΝΕΙΑ ΜΕ ΤΟΝ/ΤΗΝ ΜΕΤΑΚΙΝΟΥΜΕΝΟ/Η</t>
  </si>
  <si>
    <t>2. (Σε περίπτωση μετακίνησης με ΙΧΕ) Μετακινήθηκα με προσωπική μου ευθύνη</t>
  </si>
  <si>
    <t>3. (Σε περίπτωση χρήσης άλλου μέσου εκτός ΙΧ)</t>
  </si>
  <si>
    <t>4. Τα στοιχεία κατοικίας μου είναι ορθά</t>
  </si>
  <si>
    <t>ΟΝ/ΝΥΜΟ ΙΔΙΟΚΤΗΤΗ ΙΧΕ (ΑΠΟ ΑΔΕΙΑ ΚΥΚΛΟΦΟΡΙΑΣ)</t>
  </si>
  <si>
    <t>τις ημέρες που φαίνονται στον παρακάτω πίνακα:</t>
  </si>
  <si>
    <t xml:space="preserve">Στο ημερολόγιο κίνησης συμπληρώνετε μόνο την ημερομηνία μετακίνησης. Τα υπόλοιπα </t>
  </si>
  <si>
    <t>συμπληρώνονται αυτόματα.</t>
  </si>
  <si>
    <t xml:space="preserve">Η ακρίβεια των αναγραφομένων στο ημερολόγιο κινήσεων, </t>
  </si>
  <si>
    <t>Διαδρομή με επιστροφή</t>
  </si>
  <si>
    <t>ΝΑΙ</t>
  </si>
  <si>
    <t>ΟΧΙ</t>
  </si>
  <si>
    <t>ΥΠΟΥΡΓΕΙΟ ΠΑΙΔΕΙΑΣ, ΘΡΗΣΚΕΥΜΑΤΩΝ ΚΑΙ ΑΘΛΗΤΙΣΜΟΥ</t>
  </si>
  <si>
    <t xml:space="preserve"> </t>
  </si>
  <si>
    <t>ΑΥΤΟΚΙΝΗΤΟ</t>
  </si>
  <si>
    <t>ΜΟΤΟΣΥΚΛΕΤΑ</t>
  </si>
  <si>
    <t>ΜΟΤΟΠΟΔΗΛΑΤΟ</t>
  </si>
  <si>
    <t>ΑΡΙΘΜΟΣ ΚΥΚΛΟΦΟΡΙΑΣ</t>
  </si>
  <si>
    <t>ΕΙΔΟΣ ΟΧΗΜΑΤΟΣ</t>
  </si>
  <si>
    <t>ΣΧΟΛΕΙΟ ΔΙΑΘΕΣΗΣ</t>
  </si>
  <si>
    <t>ΔΙΕΥΘΥΝΣΗ ΔΕΥΤΕΡΟΒΑΘΜΙΑΣ ΕΚΠΑΙΔΕΥΣΗΣ ΗΛΕΙΑΣ</t>
  </si>
  <si>
    <t>………..,  ….…… /…….  /202…</t>
  </si>
  <si>
    <t xml:space="preserve">ΠΕΡΙΦΕΡΕΙΑΚΗ ΔΙΕΥΘΥΝΣΗ ΠΡΩΤΟΒΑΘΜΙΑΣ ΚΑΙ </t>
  </si>
  <si>
    <t>ΔΕΥΤΕΡΟΒΑΘΜΙΑΣ ΕΚΠΑΙΔΕΥΣΗΣ ΔΥΤΙΚΗΣ ΕΛΛΑΔΑΣ</t>
  </si>
  <si>
    <t>ΚΑΤΑΣΤΑΣΗ ΠΛΗΡΩΜΗΣ - ΗΜΕΡΟΛΟΓΙΟ ΚΙΝΗΣΗΣ (ΥΠΟΒΑΛΛΕΤΑΙ ΣΕ ΔΥΟ ΑΝΤΙΤΥΠΑ)</t>
  </si>
  <si>
    <t>Βεβαιώνεται ότι ο/η παραπάνω εκπαιδευτικός μετακινήθηκε για συμπλήρωση ωραρίου κατά το μήνα και έτος</t>
  </si>
  <si>
    <t>ΑΡΙΘΜΟΣ ΜΗΤΡΩΟΥ (ΑΦΜ ΓΙΑ ΑΝΑΠΛΗΡΩΤΕΣ)</t>
  </si>
  <si>
    <t>ΥΠΕΥΘΥΝΗ ΔΗΛΩΣΗ ΜΕΤΑΚΙΝΟΥΜΕΝΟΥ/ΗΣ ΕΚΠΑΙΔΕΥΤΙΚΟΥ</t>
  </si>
  <si>
    <t>ΣΧΟΛΕΙΟ ΑΡΧΙΚΗΣ ΤΟΠΟΘΕΤΗΣΗΣ</t>
  </si>
  <si>
    <t>ΠΟΛΗ ΚΑΤΟΙΚΙΑΣ</t>
  </si>
  <si>
    <t>ΟΔΟΣ ΚΑΙ ΑΡΙΘΜΟΣ ΚΑΤΟΙΚΙΑΣ</t>
  </si>
  <si>
    <t>ΑΠΟΣΤΑΣΗ ΠΟΛΗΣ ΚΑΤΟΙΚΙΑΣ - ΕΔΡΑΣ ΣΧΟΛΕΙΟΥ ΔΙΑΘΕΣΗΣ</t>
  </si>
  <si>
    <t>ΑΠΟΣΤΑΣΗ ΕΔΡΑΣ ΣΧ. ΤΟΠΟΘΕΤΗΣΗΣ - ΕΔΡΑΣ ΣΧ. ΔΙΑΘΕΣΗΣ</t>
  </si>
  <si>
    <t>ΑΠΟΣΤΑΣΗ ΜΕΤΑΚΙΝΗΣΗΣ</t>
  </si>
  <si>
    <t xml:space="preserve">5. Δεν έχω υποβάλει ξανά δικαιολογητικά αποζημίωσης για τις παραπάνω μετακινήσεις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</si>
</sst>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&quot; €&quot;"/>
    <numFmt numFmtId="166" formatCode="_-* #,##0.00\ [$€-408]_-;\-* #,##0.00\ [$€-408]_-;_-* &quot;-&quot;??\ [$€-408]_-;_-@_-"/>
  </numFmts>
  <fonts count="17">
    <font>
      <sz val="10"/>
      <name val="Arial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1"/>
      <color indexed="8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4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9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165" fontId="5" fillId="0" borderId="0" xfId="0" applyNumberFormat="1" applyFont="1" applyFill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14" fontId="7" fillId="0" borderId="0" xfId="0" applyNumberFormat="1" applyFont="1" applyFill="1" applyBorder="1" applyAlignment="1" applyProtection="1">
      <alignment vertical="center" shrinkToFit="1"/>
    </xf>
    <xf numFmtId="14" fontId="5" fillId="0" borderId="0" xfId="0" applyNumberFormat="1" applyFont="1" applyFill="1" applyBorder="1" applyAlignment="1" applyProtection="1">
      <alignment vertical="center" shrinkToFit="1"/>
    </xf>
    <xf numFmtId="14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Alignment="1">
      <alignment horizontal="right" vertical="center"/>
    </xf>
    <xf numFmtId="2" fontId="5" fillId="0" borderId="0" xfId="0" applyNumberFormat="1" applyFont="1" applyFill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2" fillId="0" borderId="0" xfId="0" applyFont="1"/>
    <xf numFmtId="0" fontId="7" fillId="0" borderId="0" xfId="0" applyFont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" fillId="0" borderId="0" xfId="0" applyFont="1"/>
    <xf numFmtId="2" fontId="5" fillId="0" borderId="0" xfId="0" applyNumberFormat="1" applyFont="1" applyFill="1" applyAlignment="1" applyProtection="1">
      <alignment horizontal="center" vertical="center"/>
    </xf>
    <xf numFmtId="2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/>
    </xf>
    <xf numFmtId="166" fontId="15" fillId="0" borderId="1" xfId="0" applyNumberFormat="1" applyFont="1" applyFill="1" applyBorder="1" applyAlignment="1" applyProtection="1">
      <alignment horizontal="center" vertical="center"/>
    </xf>
    <xf numFmtId="166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vertical="center" shrinkToFit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right" vertical="center"/>
    </xf>
    <xf numFmtId="166" fontId="14" fillId="0" borderId="1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shrinkToFit="1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Κανονικό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0</xdr:rowOff>
    </xdr:from>
    <xdr:to>
      <xdr:col>1</xdr:col>
      <xdr:colOff>1076325</xdr:colOff>
      <xdr:row>0</xdr:row>
      <xdr:rowOff>400050</xdr:rowOff>
    </xdr:to>
    <xdr:pic>
      <xdr:nvPicPr>
        <xdr:cNvPr id="2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0"/>
          <a:ext cx="419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A2" zoomScale="80" zoomScaleNormal="100" zoomScaleSheetLayoutView="80" workbookViewId="0">
      <selection activeCell="F24" sqref="F24:J24"/>
    </sheetView>
  </sheetViews>
  <sheetFormatPr defaultRowHeight="15"/>
  <cols>
    <col min="1" max="1" width="9.140625" style="5"/>
    <col min="2" max="2" width="48.7109375" style="5" customWidth="1"/>
    <col min="3" max="3" width="8.140625" style="5" customWidth="1"/>
    <col min="4" max="4" width="20.28515625" style="5" customWidth="1"/>
    <col min="5" max="5" width="19" style="5" customWidth="1"/>
    <col min="6" max="6" width="12.7109375" style="5" customWidth="1"/>
    <col min="7" max="7" width="13.140625" style="5" customWidth="1"/>
    <col min="8" max="8" width="14.5703125" style="5" customWidth="1"/>
    <col min="9" max="9" width="21.7109375" style="5" customWidth="1"/>
    <col min="10" max="10" width="19.140625" style="5" customWidth="1"/>
    <col min="11" max="11" width="10.85546875" style="5" bestFit="1" customWidth="1"/>
    <col min="12" max="16384" width="9.140625" style="5"/>
  </cols>
  <sheetData>
    <row r="1" spans="1:15" ht="32.25" customHeight="1">
      <c r="F1" s="26"/>
      <c r="G1" s="26"/>
      <c r="H1" s="26"/>
      <c r="I1" s="13"/>
    </row>
    <row r="2" spans="1:15" ht="12.95" customHeight="1">
      <c r="A2" s="98" t="s">
        <v>0</v>
      </c>
      <c r="B2" s="98"/>
      <c r="C2" s="1"/>
      <c r="D2" s="1"/>
      <c r="E2" s="1"/>
      <c r="F2" s="1"/>
      <c r="G2" s="1"/>
      <c r="H2" s="2"/>
      <c r="I2" s="3"/>
      <c r="J2" s="2"/>
      <c r="K2" s="27"/>
      <c r="L2" s="4"/>
      <c r="M2" s="3"/>
      <c r="N2" s="3"/>
      <c r="O2" s="3"/>
    </row>
    <row r="3" spans="1:15" ht="15" customHeight="1">
      <c r="A3" s="98" t="s">
        <v>45</v>
      </c>
      <c r="B3" s="98"/>
      <c r="C3" s="1"/>
      <c r="D3" s="1"/>
      <c r="E3" s="1"/>
      <c r="F3" s="1"/>
      <c r="G3" s="1"/>
      <c r="H3" s="2"/>
      <c r="I3" s="3"/>
      <c r="J3" s="2"/>
      <c r="K3" s="27"/>
      <c r="L3" s="4"/>
      <c r="M3" s="3"/>
      <c r="N3" s="3"/>
      <c r="O3" s="3"/>
    </row>
    <row r="4" spans="1:15" ht="15" customHeight="1">
      <c r="A4" s="98" t="s">
        <v>55</v>
      </c>
      <c r="B4" s="98"/>
      <c r="C4" s="98"/>
      <c r="D4" s="1"/>
      <c r="E4" s="1"/>
      <c r="F4" s="1"/>
      <c r="G4" s="1"/>
      <c r="H4" s="2"/>
      <c r="I4" s="3"/>
      <c r="J4" s="2"/>
      <c r="K4" s="3"/>
      <c r="L4" s="4"/>
      <c r="M4" s="3"/>
      <c r="N4" s="3"/>
      <c r="O4" s="3"/>
    </row>
    <row r="5" spans="1:15" ht="15" customHeight="1">
      <c r="A5" s="98" t="s">
        <v>56</v>
      </c>
      <c r="B5" s="98"/>
      <c r="C5" s="1"/>
      <c r="D5" s="1"/>
      <c r="E5" s="1"/>
      <c r="F5" s="1"/>
      <c r="G5" s="1"/>
      <c r="H5" s="2"/>
      <c r="I5" s="3"/>
      <c r="J5" s="2"/>
      <c r="K5" s="3"/>
      <c r="L5" s="4"/>
      <c r="M5" s="3"/>
      <c r="N5" s="3"/>
      <c r="O5" s="3"/>
    </row>
    <row r="6" spans="1:15" ht="15" customHeight="1">
      <c r="A6" s="98" t="s">
        <v>53</v>
      </c>
      <c r="B6" s="98"/>
      <c r="C6" s="1"/>
      <c r="D6" s="1"/>
      <c r="E6" s="1"/>
      <c r="F6" s="1"/>
      <c r="G6" s="1"/>
      <c r="H6" s="2"/>
      <c r="I6" s="3"/>
      <c r="J6" s="2"/>
      <c r="K6" s="3"/>
      <c r="L6" s="4"/>
      <c r="M6" s="3"/>
      <c r="N6" s="3"/>
      <c r="O6" s="3"/>
    </row>
    <row r="7" spans="1:15" ht="15" customHeight="1">
      <c r="A7" s="99" t="str">
        <f>IF(ISBLANK(C18),"",C18)</f>
        <v/>
      </c>
      <c r="B7" s="99"/>
      <c r="C7" s="1"/>
      <c r="D7" s="1"/>
      <c r="E7" s="1"/>
      <c r="F7" s="1"/>
      <c r="G7" s="1"/>
      <c r="H7" s="2"/>
      <c r="I7" s="3"/>
      <c r="J7" s="2"/>
      <c r="K7" s="3"/>
      <c r="L7" s="4"/>
      <c r="M7" s="3"/>
      <c r="N7" s="3"/>
      <c r="O7" s="3"/>
    </row>
    <row r="8" spans="1:15" ht="14.25" customHeight="1">
      <c r="A8" s="44"/>
      <c r="B8" s="1"/>
      <c r="C8" s="1"/>
      <c r="D8" s="1"/>
      <c r="E8" s="1"/>
      <c r="F8" s="1"/>
      <c r="G8" s="1"/>
      <c r="H8" s="2"/>
      <c r="I8" s="3"/>
      <c r="J8" s="2"/>
      <c r="K8" s="3"/>
      <c r="L8" s="4"/>
      <c r="M8" s="3"/>
      <c r="N8" s="3"/>
      <c r="O8" s="3"/>
    </row>
    <row r="9" spans="1:15" ht="16.5" customHeight="1">
      <c r="A9" s="103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7"/>
      <c r="L9" s="7"/>
      <c r="M9" s="7"/>
      <c r="N9" s="7"/>
      <c r="O9" s="7"/>
    </row>
    <row r="10" spans="1:15" ht="16.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4.95" customHeight="1">
      <c r="A11" s="100" t="s">
        <v>9</v>
      </c>
      <c r="B11" s="100"/>
      <c r="C11" s="102"/>
      <c r="D11" s="102"/>
      <c r="E11" s="102"/>
      <c r="F11" s="65" t="s">
        <v>50</v>
      </c>
      <c r="G11" s="66"/>
      <c r="H11" s="54"/>
      <c r="I11" s="52" t="s">
        <v>51</v>
      </c>
      <c r="J11" s="54" t="s">
        <v>46</v>
      </c>
    </row>
    <row r="12" spans="1:15" ht="24.95" customHeight="1">
      <c r="A12" s="100" t="s">
        <v>8</v>
      </c>
      <c r="B12" s="100"/>
      <c r="C12" s="102"/>
      <c r="D12" s="102"/>
      <c r="E12" s="102"/>
      <c r="F12" s="104" t="s">
        <v>37</v>
      </c>
      <c r="G12" s="105"/>
      <c r="H12" s="105"/>
      <c r="I12" s="105"/>
      <c r="J12" s="106"/>
    </row>
    <row r="13" spans="1:15" ht="24.95" customHeight="1">
      <c r="A13" s="100" t="s">
        <v>28</v>
      </c>
      <c r="B13" s="100"/>
      <c r="C13" s="102"/>
      <c r="D13" s="102"/>
      <c r="E13" s="102"/>
      <c r="F13" s="84"/>
      <c r="G13" s="85"/>
      <c r="H13" s="85"/>
      <c r="I13" s="85"/>
      <c r="J13" s="86"/>
    </row>
    <row r="14" spans="1:15" ht="24.95" customHeight="1">
      <c r="A14" s="100" t="s">
        <v>59</v>
      </c>
      <c r="B14" s="100"/>
      <c r="C14" s="101"/>
      <c r="D14" s="101"/>
      <c r="E14" s="101"/>
      <c r="F14" s="104" t="s">
        <v>33</v>
      </c>
      <c r="G14" s="105"/>
      <c r="H14" s="105"/>
      <c r="I14" s="105"/>
      <c r="J14" s="106"/>
    </row>
    <row r="15" spans="1:15" ht="24.95" customHeight="1">
      <c r="A15" s="100" t="s">
        <v>11</v>
      </c>
      <c r="B15" s="100"/>
      <c r="C15" s="102"/>
      <c r="D15" s="102"/>
      <c r="E15" s="102"/>
      <c r="F15" s="84"/>
      <c r="G15" s="85"/>
      <c r="H15" s="85"/>
      <c r="I15" s="85"/>
      <c r="J15" s="86"/>
    </row>
    <row r="16" spans="1:15" ht="24.95" customHeight="1">
      <c r="A16" s="100" t="s">
        <v>16</v>
      </c>
      <c r="B16" s="100"/>
      <c r="C16" s="101"/>
      <c r="D16" s="101"/>
      <c r="E16" s="101"/>
      <c r="F16" s="81" t="s">
        <v>13</v>
      </c>
      <c r="G16" s="82"/>
      <c r="H16" s="82"/>
      <c r="I16" s="82"/>
      <c r="J16" s="83"/>
    </row>
    <row r="17" spans="1:11" ht="24.95" customHeight="1">
      <c r="A17" s="100" t="s">
        <v>61</v>
      </c>
      <c r="B17" s="100"/>
      <c r="C17" s="102"/>
      <c r="D17" s="102"/>
      <c r="E17" s="102"/>
      <c r="F17" s="73"/>
      <c r="G17" s="74"/>
      <c r="H17" s="74"/>
      <c r="I17" s="74"/>
      <c r="J17" s="75"/>
    </row>
    <row r="18" spans="1:11" ht="24.95" customHeight="1">
      <c r="A18" s="65" t="s">
        <v>52</v>
      </c>
      <c r="B18" s="66"/>
      <c r="C18" s="67"/>
      <c r="D18" s="68"/>
      <c r="E18" s="69"/>
      <c r="F18" s="70" t="s">
        <v>12</v>
      </c>
      <c r="G18" s="71"/>
      <c r="H18" s="71"/>
      <c r="I18" s="71"/>
      <c r="J18" s="72"/>
    </row>
    <row r="19" spans="1:11" ht="24.95" customHeight="1">
      <c r="A19" s="79" t="s">
        <v>65</v>
      </c>
      <c r="B19" s="80"/>
      <c r="C19" s="76"/>
      <c r="D19" s="77"/>
      <c r="E19" s="78"/>
      <c r="F19" s="73"/>
      <c r="G19" s="74"/>
      <c r="H19" s="74"/>
      <c r="I19" s="74"/>
      <c r="J19" s="75"/>
    </row>
    <row r="20" spans="1:11" ht="24.95" customHeight="1">
      <c r="A20" s="100" t="s">
        <v>62</v>
      </c>
      <c r="B20" s="100"/>
      <c r="C20" s="102"/>
      <c r="D20" s="102"/>
      <c r="E20" s="102"/>
      <c r="F20" s="81" t="s">
        <v>14</v>
      </c>
      <c r="G20" s="82"/>
      <c r="H20" s="82"/>
      <c r="I20" s="82"/>
      <c r="J20" s="83"/>
    </row>
    <row r="21" spans="1:11" ht="24.95" customHeight="1">
      <c r="A21" s="100" t="s">
        <v>63</v>
      </c>
      <c r="B21" s="100"/>
      <c r="C21" s="102"/>
      <c r="D21" s="102"/>
      <c r="E21" s="102"/>
      <c r="F21" s="84"/>
      <c r="G21" s="85"/>
      <c r="H21" s="85"/>
      <c r="I21" s="85"/>
      <c r="J21" s="86"/>
    </row>
    <row r="22" spans="1:11" ht="24.95" customHeight="1">
      <c r="A22" s="100" t="s">
        <v>64</v>
      </c>
      <c r="B22" s="100"/>
      <c r="C22" s="108"/>
      <c r="D22" s="108"/>
      <c r="E22" s="108"/>
      <c r="F22" s="87" t="s">
        <v>66</v>
      </c>
      <c r="G22" s="87"/>
      <c r="H22" s="87"/>
      <c r="I22" s="87"/>
      <c r="J22" s="61" t="str">
        <f>IF(MIN(C19,C22)&gt;0,MIN(C19,C22),"")</f>
        <v/>
      </c>
    </row>
    <row r="24" spans="1:11" ht="24.95" customHeight="1">
      <c r="A24" s="97" t="s">
        <v>58</v>
      </c>
      <c r="B24" s="97"/>
      <c r="C24" s="97"/>
      <c r="D24" s="97"/>
      <c r="E24" s="97"/>
      <c r="F24" s="96"/>
      <c r="G24" s="96"/>
      <c r="H24" s="96"/>
      <c r="I24" s="96"/>
      <c r="J24" s="96"/>
      <c r="K24" s="28"/>
    </row>
    <row r="25" spans="1:11" ht="24.95" customHeight="1">
      <c r="A25" s="5" t="s">
        <v>31</v>
      </c>
      <c r="B25" s="107" t="str">
        <f>IF(ISBLANK(C17),"",C17)</f>
        <v/>
      </c>
      <c r="C25" s="107"/>
      <c r="D25" s="5" t="s">
        <v>30</v>
      </c>
      <c r="E25" s="94" t="str">
        <f>IF(ISBLANK(C18),"",C18)</f>
        <v/>
      </c>
      <c r="F25" s="95"/>
      <c r="G25" s="95"/>
      <c r="H25" s="95"/>
      <c r="I25" s="95"/>
      <c r="J25" s="95"/>
      <c r="K25" s="28"/>
    </row>
    <row r="26" spans="1:11" ht="24.95" customHeight="1">
      <c r="A26" s="5" t="s">
        <v>38</v>
      </c>
      <c r="B26" s="51"/>
      <c r="D26" s="51"/>
      <c r="E26" s="51"/>
      <c r="F26" s="51"/>
      <c r="G26" s="51"/>
      <c r="H26" s="51"/>
      <c r="I26" s="51"/>
      <c r="J26" s="51"/>
      <c r="K26" s="28"/>
    </row>
    <row r="28" spans="1:11" ht="45" customHeight="1">
      <c r="A28" s="29"/>
      <c r="B28" s="93" t="s">
        <v>6</v>
      </c>
      <c r="C28" s="93"/>
      <c r="D28" s="93"/>
      <c r="E28" s="53" t="s">
        <v>4</v>
      </c>
      <c r="F28" s="49" t="s">
        <v>42</v>
      </c>
      <c r="G28" s="53" t="s">
        <v>1</v>
      </c>
      <c r="H28" s="50" t="s">
        <v>2</v>
      </c>
      <c r="I28" s="50" t="s">
        <v>5</v>
      </c>
      <c r="J28" s="50" t="s">
        <v>3</v>
      </c>
    </row>
    <row r="29" spans="1:11" ht="30" customHeight="1">
      <c r="A29" s="59" t="str">
        <f>IF(E29&lt;&gt;"",1,"")</f>
        <v/>
      </c>
      <c r="B29" s="88" t="str">
        <f>IF(E29&lt;&gt;"",IF(F29="ΝΑΙ",CONCATENATE(F$19," - ",F$21," - ",F$19),IF(F29="ΟΧΙ",CONCATENATE(F$19," - ",F$21)," ")),"")</f>
        <v/>
      </c>
      <c r="C29" s="88"/>
      <c r="D29" s="88"/>
      <c r="E29" s="55"/>
      <c r="F29" s="54"/>
      <c r="G29" s="56" t="str">
        <f>IF(E29&lt;&gt;"",IF(F29="ΝΑΙ",2*$J$22,$J$22),"")</f>
        <v/>
      </c>
      <c r="H29" s="57" t="str">
        <f>IF(E29&lt;&gt;"",IF(YEAR(E29)&lt;2024,ROUND(G29*VLOOKUP(J$11,Οδηγίες!$A$18:$C$21,2,FALSE),2),ROUND(G29*VLOOKUP(J$11,Οδηγίες!$A$18:$C$21,3,FALSE),2)),"")</f>
        <v/>
      </c>
      <c r="I29" s="58"/>
      <c r="J29" s="57" t="str">
        <f t="shared" ref="J29:J48" si="0">IF(E29&lt;&gt;"",H29+I29,"")</f>
        <v/>
      </c>
    </row>
    <row r="30" spans="1:11" ht="30" customHeight="1">
      <c r="A30" s="59" t="str">
        <f t="shared" ref="A30:A48" si="1">IF(E30&lt;&gt;"",A29+1,"")</f>
        <v/>
      </c>
      <c r="B30" s="88" t="str">
        <f t="shared" ref="B30" si="2">IF(E30&lt;&gt;"",IF(F30="ΝΑΙ",CONCATENATE(F$19," - ",F$21," - ",F$19),IF(F30="ΟΧΙ",CONCATENATE(F$19," - ",F$21)," ")),"")</f>
        <v/>
      </c>
      <c r="C30" s="88"/>
      <c r="D30" s="88"/>
      <c r="E30" s="55"/>
      <c r="F30" s="54"/>
      <c r="G30" s="56" t="str">
        <f t="shared" ref="G30:G48" si="3">IF(E30&lt;&gt;"",IF(F30="ΝΑΙ",2*$J$22,$J$22),"")</f>
        <v/>
      </c>
      <c r="H30" s="57" t="str">
        <f>IF(E30&lt;&gt;"",IF(YEAR(E30)&lt;2024,ROUND(G30*VLOOKUP(J$11,Οδηγίες!$A$18:$C$21,2,FALSE),2),ROUND(G30*VLOOKUP(J$11,Οδηγίες!$A$18:$C$21,3,FALSE),2)),"")</f>
        <v/>
      </c>
      <c r="I30" s="58"/>
      <c r="J30" s="57" t="str">
        <f t="shared" si="0"/>
        <v/>
      </c>
    </row>
    <row r="31" spans="1:11" ht="30" customHeight="1">
      <c r="A31" s="59" t="str">
        <f t="shared" si="1"/>
        <v/>
      </c>
      <c r="B31" s="88" t="str">
        <f t="shared" ref="B31:B48" si="4">IF(E31&lt;&gt;"",IF(F31="ΝΑΙ",CONCATENATE(F$19," - ",F$21," - ",F$19),IF(F31="ΟΧΙ",CONCATENATE(F$19," - ",F$21)," ")),"")</f>
        <v/>
      </c>
      <c r="C31" s="88"/>
      <c r="D31" s="88"/>
      <c r="E31" s="55"/>
      <c r="F31" s="54"/>
      <c r="G31" s="56" t="str">
        <f t="shared" si="3"/>
        <v/>
      </c>
      <c r="H31" s="57" t="str">
        <f>IF(E31&lt;&gt;"",IF(YEAR(E31)&lt;2024,ROUND(G31*VLOOKUP(J$11,Οδηγίες!$A$18:$C$21,2,FALSE),2),ROUND(G31*VLOOKUP(J$11,Οδηγίες!$A$18:$C$21,3,FALSE),2)),"")</f>
        <v/>
      </c>
      <c r="I31" s="58"/>
      <c r="J31" s="57" t="str">
        <f t="shared" si="0"/>
        <v/>
      </c>
    </row>
    <row r="32" spans="1:11" ht="30" customHeight="1">
      <c r="A32" s="59" t="str">
        <f t="shared" si="1"/>
        <v/>
      </c>
      <c r="B32" s="88" t="str">
        <f t="shared" si="4"/>
        <v/>
      </c>
      <c r="C32" s="88"/>
      <c r="D32" s="88"/>
      <c r="E32" s="55"/>
      <c r="F32" s="54"/>
      <c r="G32" s="56" t="str">
        <f t="shared" si="3"/>
        <v/>
      </c>
      <c r="H32" s="57" t="str">
        <f>IF(E32&lt;&gt;"",IF(YEAR(E32)&lt;2024,ROUND(G32*VLOOKUP(J$11,Οδηγίες!$A$18:$C$21,2,FALSE),2),ROUND(G32*VLOOKUP(J$11,Οδηγίες!$A$18:$C$21,3,FALSE),2)),"")</f>
        <v/>
      </c>
      <c r="I32" s="58"/>
      <c r="J32" s="57" t="str">
        <f t="shared" si="0"/>
        <v/>
      </c>
    </row>
    <row r="33" spans="1:10" ht="30" customHeight="1">
      <c r="A33" s="59" t="str">
        <f t="shared" si="1"/>
        <v/>
      </c>
      <c r="B33" s="88" t="str">
        <f t="shared" si="4"/>
        <v/>
      </c>
      <c r="C33" s="88"/>
      <c r="D33" s="88"/>
      <c r="E33" s="55"/>
      <c r="F33" s="54"/>
      <c r="G33" s="56" t="str">
        <f t="shared" si="3"/>
        <v/>
      </c>
      <c r="H33" s="57" t="str">
        <f>IF(E33&lt;&gt;"",IF(YEAR(E33)&lt;2024,ROUND(G33*VLOOKUP(J$11,Οδηγίες!$A$18:$C$21,2,FALSE),2),ROUND(G33*VLOOKUP(J$11,Οδηγίες!$A$18:$C$21,3,FALSE),2)),"")</f>
        <v/>
      </c>
      <c r="I33" s="58"/>
      <c r="J33" s="57" t="str">
        <f t="shared" si="0"/>
        <v/>
      </c>
    </row>
    <row r="34" spans="1:10" ht="30" customHeight="1">
      <c r="A34" s="59" t="str">
        <f t="shared" si="1"/>
        <v/>
      </c>
      <c r="B34" s="88" t="str">
        <f t="shared" si="4"/>
        <v/>
      </c>
      <c r="C34" s="88"/>
      <c r="D34" s="88"/>
      <c r="E34" s="55"/>
      <c r="F34" s="54"/>
      <c r="G34" s="56" t="str">
        <f t="shared" si="3"/>
        <v/>
      </c>
      <c r="H34" s="57" t="str">
        <f>IF(E34&lt;&gt;"",IF(YEAR(E34)&lt;2024,ROUND(G34*VLOOKUP(J$11,Οδηγίες!$A$18:$C$21,2,FALSE),2),ROUND(G34*VLOOKUP(J$11,Οδηγίες!$A$18:$C$21,3,FALSE),2)),"")</f>
        <v/>
      </c>
      <c r="I34" s="58"/>
      <c r="J34" s="57" t="str">
        <f t="shared" si="0"/>
        <v/>
      </c>
    </row>
    <row r="35" spans="1:10" ht="30" customHeight="1">
      <c r="A35" s="59" t="str">
        <f t="shared" si="1"/>
        <v/>
      </c>
      <c r="B35" s="88" t="str">
        <f t="shared" si="4"/>
        <v/>
      </c>
      <c r="C35" s="88"/>
      <c r="D35" s="88"/>
      <c r="E35" s="55"/>
      <c r="F35" s="54"/>
      <c r="G35" s="56" t="str">
        <f t="shared" si="3"/>
        <v/>
      </c>
      <c r="H35" s="57" t="str">
        <f>IF(E35&lt;&gt;"",IF(YEAR(E35)&lt;2024,ROUND(G35*VLOOKUP(J$11,Οδηγίες!$A$18:$C$21,2,FALSE),2),ROUND(G35*VLOOKUP(J$11,Οδηγίες!$A$18:$C$21,3,FALSE),2)),"")</f>
        <v/>
      </c>
      <c r="I35" s="58"/>
      <c r="J35" s="57" t="str">
        <f t="shared" ref="J35:J39" si="5">IF(E35&lt;&gt;"",H35+I35,"")</f>
        <v/>
      </c>
    </row>
    <row r="36" spans="1:10" ht="30" customHeight="1">
      <c r="A36" s="59" t="str">
        <f t="shared" si="1"/>
        <v/>
      </c>
      <c r="B36" s="88" t="str">
        <f t="shared" si="4"/>
        <v/>
      </c>
      <c r="C36" s="88"/>
      <c r="D36" s="88"/>
      <c r="E36" s="55"/>
      <c r="F36" s="54"/>
      <c r="G36" s="56" t="str">
        <f t="shared" si="3"/>
        <v/>
      </c>
      <c r="H36" s="57" t="str">
        <f>IF(E36&lt;&gt;"",IF(YEAR(E36)&lt;2024,ROUND(G36*VLOOKUP(J$11,Οδηγίες!$A$18:$C$21,2,FALSE),2),ROUND(G36*VLOOKUP(J$11,Οδηγίες!$A$18:$C$21,3,FALSE),2)),"")</f>
        <v/>
      </c>
      <c r="I36" s="58"/>
      <c r="J36" s="57" t="str">
        <f t="shared" si="5"/>
        <v/>
      </c>
    </row>
    <row r="37" spans="1:10" ht="30" customHeight="1">
      <c r="A37" s="59" t="str">
        <f t="shared" si="1"/>
        <v/>
      </c>
      <c r="B37" s="88" t="str">
        <f t="shared" si="4"/>
        <v/>
      </c>
      <c r="C37" s="88"/>
      <c r="D37" s="88"/>
      <c r="E37" s="55"/>
      <c r="F37" s="54"/>
      <c r="G37" s="56" t="str">
        <f t="shared" si="3"/>
        <v/>
      </c>
      <c r="H37" s="57" t="str">
        <f>IF(E37&lt;&gt;"",IF(YEAR(E37)&lt;2024,ROUND(G37*VLOOKUP(J$11,Οδηγίες!$A$18:$C$21,2,FALSE),2),ROUND(G37*VLOOKUP(J$11,Οδηγίες!$A$18:$C$21,3,FALSE),2)),"")</f>
        <v/>
      </c>
      <c r="I37" s="58"/>
      <c r="J37" s="57" t="str">
        <f t="shared" si="5"/>
        <v/>
      </c>
    </row>
    <row r="38" spans="1:10" ht="30" customHeight="1">
      <c r="A38" s="59" t="str">
        <f t="shared" si="1"/>
        <v/>
      </c>
      <c r="B38" s="88" t="str">
        <f t="shared" si="4"/>
        <v/>
      </c>
      <c r="C38" s="88"/>
      <c r="D38" s="88"/>
      <c r="E38" s="55"/>
      <c r="F38" s="54"/>
      <c r="G38" s="56" t="str">
        <f t="shared" si="3"/>
        <v/>
      </c>
      <c r="H38" s="57" t="str">
        <f>IF(E38&lt;&gt;"",IF(YEAR(E38)&lt;2024,ROUND(G38*VLOOKUP(J$11,Οδηγίες!$A$18:$C$21,2,FALSE),2),ROUND(G38*VLOOKUP(J$11,Οδηγίες!$A$18:$C$21,3,FALSE),2)),"")</f>
        <v/>
      </c>
      <c r="I38" s="58"/>
      <c r="J38" s="57" t="str">
        <f t="shared" si="5"/>
        <v/>
      </c>
    </row>
    <row r="39" spans="1:10" ht="30" customHeight="1">
      <c r="A39" s="59" t="str">
        <f t="shared" si="1"/>
        <v/>
      </c>
      <c r="B39" s="88" t="str">
        <f t="shared" si="4"/>
        <v/>
      </c>
      <c r="C39" s="88"/>
      <c r="D39" s="88"/>
      <c r="E39" s="55"/>
      <c r="F39" s="54"/>
      <c r="G39" s="56" t="str">
        <f t="shared" si="3"/>
        <v/>
      </c>
      <c r="H39" s="57" t="str">
        <f>IF(E39&lt;&gt;"",IF(YEAR(E39)&lt;2024,ROUND(G39*VLOOKUP(J$11,Οδηγίες!$A$18:$C$21,2,FALSE),2),ROUND(G39*VLOOKUP(J$11,Οδηγίες!$A$18:$C$21,3,FALSE),2)),"")</f>
        <v/>
      </c>
      <c r="I39" s="58"/>
      <c r="J39" s="57" t="str">
        <f t="shared" si="5"/>
        <v/>
      </c>
    </row>
    <row r="40" spans="1:10" ht="30" customHeight="1">
      <c r="A40" s="59" t="str">
        <f t="shared" si="1"/>
        <v/>
      </c>
      <c r="B40" s="88" t="str">
        <f t="shared" si="4"/>
        <v/>
      </c>
      <c r="C40" s="88"/>
      <c r="D40" s="88"/>
      <c r="E40" s="55"/>
      <c r="F40" s="54"/>
      <c r="G40" s="56" t="str">
        <f t="shared" si="3"/>
        <v/>
      </c>
      <c r="H40" s="57" t="str">
        <f>IF(E40&lt;&gt;"",IF(YEAR(E40)&lt;2024,ROUND(G40*VLOOKUP(J$11,Οδηγίες!$A$18:$C$21,2,FALSE),2),ROUND(G40*VLOOKUP(J$11,Οδηγίες!$A$18:$C$21,3,FALSE),2)),"")</f>
        <v/>
      </c>
      <c r="I40" s="58"/>
      <c r="J40" s="57" t="str">
        <f t="shared" si="0"/>
        <v/>
      </c>
    </row>
    <row r="41" spans="1:10" ht="30" customHeight="1">
      <c r="A41" s="59" t="str">
        <f t="shared" si="1"/>
        <v/>
      </c>
      <c r="B41" s="88" t="str">
        <f t="shared" si="4"/>
        <v/>
      </c>
      <c r="C41" s="88"/>
      <c r="D41" s="88"/>
      <c r="E41" s="55"/>
      <c r="F41" s="54"/>
      <c r="G41" s="56" t="str">
        <f t="shared" si="3"/>
        <v/>
      </c>
      <c r="H41" s="57" t="str">
        <f>IF(E41&lt;&gt;"",IF(YEAR(E41)&lt;2024,ROUND(G41*VLOOKUP(J$11,Οδηγίες!$A$18:$C$21,2,FALSE),2),ROUND(G41*VLOOKUP(J$11,Οδηγίες!$A$18:$C$21,3,FALSE),2)),"")</f>
        <v/>
      </c>
      <c r="I41" s="58"/>
      <c r="J41" s="57" t="str">
        <f t="shared" si="0"/>
        <v/>
      </c>
    </row>
    <row r="42" spans="1:10" ht="30" customHeight="1">
      <c r="A42" s="59" t="str">
        <f t="shared" si="1"/>
        <v/>
      </c>
      <c r="B42" s="88" t="str">
        <f t="shared" si="4"/>
        <v/>
      </c>
      <c r="C42" s="88"/>
      <c r="D42" s="88"/>
      <c r="E42" s="55"/>
      <c r="F42" s="54"/>
      <c r="G42" s="56" t="str">
        <f t="shared" si="3"/>
        <v/>
      </c>
      <c r="H42" s="57" t="str">
        <f>IF(E42&lt;&gt;"",IF(YEAR(E42)&lt;2024,ROUND(G42*VLOOKUP(J$11,Οδηγίες!$A$18:$C$21,2,FALSE),2),ROUND(G42*VLOOKUP(J$11,Οδηγίες!$A$18:$C$21,3,FALSE),2)),"")</f>
        <v/>
      </c>
      <c r="I42" s="58"/>
      <c r="J42" s="57" t="str">
        <f t="shared" si="0"/>
        <v/>
      </c>
    </row>
    <row r="43" spans="1:10" ht="30" customHeight="1">
      <c r="A43" s="59" t="str">
        <f t="shared" si="1"/>
        <v/>
      </c>
      <c r="B43" s="88" t="str">
        <f t="shared" si="4"/>
        <v/>
      </c>
      <c r="C43" s="88"/>
      <c r="D43" s="88"/>
      <c r="E43" s="55"/>
      <c r="F43" s="54"/>
      <c r="G43" s="56" t="str">
        <f t="shared" si="3"/>
        <v/>
      </c>
      <c r="H43" s="57" t="str">
        <f>IF(E43&lt;&gt;"",IF(YEAR(E43)&lt;2024,ROUND(G43*VLOOKUP(J$11,Οδηγίες!$A$18:$C$21,2,FALSE),2),ROUND(G43*VLOOKUP(J$11,Οδηγίες!$A$18:$C$21,3,FALSE),2)),"")</f>
        <v/>
      </c>
      <c r="I43" s="58"/>
      <c r="J43" s="57" t="str">
        <f t="shared" si="0"/>
        <v/>
      </c>
    </row>
    <row r="44" spans="1:10" ht="30" customHeight="1">
      <c r="A44" s="59" t="str">
        <f t="shared" si="1"/>
        <v/>
      </c>
      <c r="B44" s="88" t="str">
        <f t="shared" si="4"/>
        <v/>
      </c>
      <c r="C44" s="88"/>
      <c r="D44" s="88"/>
      <c r="E44" s="55"/>
      <c r="F44" s="54"/>
      <c r="G44" s="56" t="str">
        <f t="shared" si="3"/>
        <v/>
      </c>
      <c r="H44" s="57" t="str">
        <f>IF(E44&lt;&gt;"",IF(YEAR(E44)&lt;2024,ROUND(G44*VLOOKUP(J$11,Οδηγίες!$A$18:$C$21,2,FALSE),2),ROUND(G44*VLOOKUP(J$11,Οδηγίες!$A$18:$C$21,3,FALSE),2)),"")</f>
        <v/>
      </c>
      <c r="I44" s="58"/>
      <c r="J44" s="57" t="str">
        <f t="shared" si="0"/>
        <v/>
      </c>
    </row>
    <row r="45" spans="1:10" ht="30" customHeight="1">
      <c r="A45" s="59" t="str">
        <f t="shared" si="1"/>
        <v/>
      </c>
      <c r="B45" s="90" t="str">
        <f t="shared" si="4"/>
        <v/>
      </c>
      <c r="C45" s="91"/>
      <c r="D45" s="92"/>
      <c r="E45" s="55"/>
      <c r="F45" s="54"/>
      <c r="G45" s="56" t="str">
        <f t="shared" si="3"/>
        <v/>
      </c>
      <c r="H45" s="57" t="str">
        <f>IF(E45&lt;&gt;"",IF(YEAR(E45)&lt;2024,ROUND(G45*VLOOKUP(J$11,Οδηγίες!$A$18:$C$21,2,FALSE),2),ROUND(G45*VLOOKUP(J$11,Οδηγίες!$A$18:$C$21,3,FALSE),2)),"")</f>
        <v/>
      </c>
      <c r="I45" s="58"/>
      <c r="J45" s="57" t="str">
        <f t="shared" si="0"/>
        <v/>
      </c>
    </row>
    <row r="46" spans="1:10" ht="30" customHeight="1">
      <c r="A46" s="59" t="str">
        <f t="shared" si="1"/>
        <v/>
      </c>
      <c r="B46" s="90" t="str">
        <f t="shared" si="4"/>
        <v/>
      </c>
      <c r="C46" s="91"/>
      <c r="D46" s="92"/>
      <c r="E46" s="55"/>
      <c r="F46" s="54"/>
      <c r="G46" s="56" t="str">
        <f t="shared" si="3"/>
        <v/>
      </c>
      <c r="H46" s="57" t="str">
        <f>IF(E46&lt;&gt;"",IF(YEAR(E46)&lt;2024,ROUND(G46*VLOOKUP(J$11,Οδηγίες!$A$18:$C$21,2,FALSE),2),ROUND(G46*VLOOKUP(J$11,Οδηγίες!$A$18:$C$21,3,FALSE),2)),"")</f>
        <v/>
      </c>
      <c r="I46" s="58"/>
      <c r="J46" s="57" t="str">
        <f t="shared" si="0"/>
        <v/>
      </c>
    </row>
    <row r="47" spans="1:10" ht="30" customHeight="1">
      <c r="A47" s="59" t="str">
        <f t="shared" si="1"/>
        <v/>
      </c>
      <c r="B47" s="88" t="str">
        <f t="shared" si="4"/>
        <v/>
      </c>
      <c r="C47" s="88"/>
      <c r="D47" s="88"/>
      <c r="E47" s="55"/>
      <c r="F47" s="54"/>
      <c r="G47" s="56" t="str">
        <f t="shared" si="3"/>
        <v/>
      </c>
      <c r="H47" s="57" t="str">
        <f>IF(E47&lt;&gt;"",IF(YEAR(E47)&lt;2024,ROUND(G47*VLOOKUP(J$11,Οδηγίες!$A$18:$C$21,2,FALSE),2),ROUND(G47*VLOOKUP(J$11,Οδηγίες!$A$18:$C$21,3,FALSE),2)),"")</f>
        <v/>
      </c>
      <c r="I47" s="58"/>
      <c r="J47" s="57" t="str">
        <f t="shared" si="0"/>
        <v/>
      </c>
    </row>
    <row r="48" spans="1:10" ht="30" customHeight="1">
      <c r="A48" s="59" t="str">
        <f t="shared" si="1"/>
        <v/>
      </c>
      <c r="B48" s="88" t="str">
        <f t="shared" si="4"/>
        <v/>
      </c>
      <c r="C48" s="88"/>
      <c r="D48" s="88"/>
      <c r="E48" s="55"/>
      <c r="F48" s="54"/>
      <c r="G48" s="56" t="str">
        <f t="shared" si="3"/>
        <v/>
      </c>
      <c r="H48" s="57" t="str">
        <f>IF(E48&lt;&gt;"",IF(YEAR(E48)&lt;2024,ROUND(G48*VLOOKUP(J$11,Οδηγίες!$A$18:$C$21,2,FALSE),2),ROUND(G48*VLOOKUP(J$11,Οδηγίες!$A$18:$C$21,3,FALSE),2)),"")</f>
        <v/>
      </c>
      <c r="I48" s="58"/>
      <c r="J48" s="57" t="str">
        <f t="shared" si="0"/>
        <v/>
      </c>
    </row>
    <row r="49" spans="1:17" ht="30" customHeight="1">
      <c r="A49" s="38"/>
      <c r="B49" s="89" t="s">
        <v>7</v>
      </c>
      <c r="C49" s="89"/>
      <c r="D49" s="89"/>
      <c r="E49" s="62" t="str">
        <f>IF(COUNT(E29:E48)&gt;0,COUNT(E29:E48),"")</f>
        <v/>
      </c>
      <c r="F49" s="63"/>
      <c r="G49" s="62" t="str">
        <f>IF(SUM(G29:G48)&gt;0,SUM(G29:G48),"")</f>
        <v/>
      </c>
      <c r="H49" s="64" t="str">
        <f>IF(SUM(H29:H48)&gt;0,SUM(H29:H48),"")</f>
        <v/>
      </c>
      <c r="I49" s="64" t="str">
        <f>IF(SUM(I29:I48)&gt;0,SUM(I29:I48),"")</f>
        <v/>
      </c>
      <c r="J49" s="64" t="str">
        <f>IF(SUM(J29:J48)&gt;0,SUM(J29:J48),"")</f>
        <v/>
      </c>
    </row>
    <row r="50" spans="1:17" ht="18" customHeight="1"/>
    <row r="51" spans="1:17" ht="20.100000000000001" customHeight="1">
      <c r="B51" s="6" t="s">
        <v>19</v>
      </c>
      <c r="E51" s="14" t="s">
        <v>60</v>
      </c>
      <c r="G51" s="40"/>
      <c r="H51" s="41"/>
      <c r="I51" s="17"/>
      <c r="J51" s="17"/>
      <c r="K51" s="30"/>
      <c r="M51" s="31"/>
    </row>
    <row r="52" spans="1:17" ht="20.100000000000001" customHeight="1">
      <c r="B52" s="8" t="s">
        <v>41</v>
      </c>
      <c r="C52" s="10"/>
      <c r="D52" s="10"/>
      <c r="E52" s="14" t="s">
        <v>17</v>
      </c>
      <c r="G52" s="40"/>
      <c r="H52" s="41"/>
      <c r="I52" s="17"/>
      <c r="J52" s="17"/>
      <c r="K52" s="32"/>
      <c r="M52" s="33"/>
    </row>
    <row r="53" spans="1:17" ht="20.100000000000001" customHeight="1">
      <c r="B53" s="5" t="s">
        <v>15</v>
      </c>
      <c r="C53" s="10"/>
      <c r="D53" s="10"/>
      <c r="E53" s="9" t="s">
        <v>18</v>
      </c>
      <c r="G53" s="40"/>
      <c r="H53" s="41"/>
      <c r="I53" s="17"/>
      <c r="J53" s="17"/>
      <c r="K53" s="32"/>
    </row>
    <row r="54" spans="1:17" ht="20.100000000000001" customHeight="1">
      <c r="B54" s="8"/>
      <c r="C54" s="34"/>
      <c r="D54" s="34"/>
      <c r="E54" s="9" t="s">
        <v>34</v>
      </c>
      <c r="G54" s="40"/>
      <c r="H54" s="41"/>
      <c r="I54" s="17"/>
      <c r="J54" s="17"/>
      <c r="K54" s="32"/>
    </row>
    <row r="55" spans="1:17" ht="20.100000000000001" customHeight="1">
      <c r="B55" s="22"/>
      <c r="C55" s="20"/>
      <c r="D55" s="20"/>
      <c r="E55" s="8" t="s">
        <v>35</v>
      </c>
      <c r="G55" s="40"/>
      <c r="H55" s="41"/>
      <c r="I55" s="17"/>
      <c r="J55" s="17"/>
      <c r="K55" s="32"/>
    </row>
    <row r="56" spans="1:17" ht="20.100000000000001" customHeight="1">
      <c r="C56" s="20"/>
      <c r="D56" s="20"/>
      <c r="E56" s="8" t="s">
        <v>32</v>
      </c>
      <c r="G56" s="40"/>
      <c r="H56" s="41"/>
      <c r="I56" s="17"/>
      <c r="J56" s="17"/>
      <c r="K56" s="32"/>
      <c r="M56" s="32"/>
    </row>
    <row r="57" spans="1:17" ht="20.100000000000001" customHeight="1">
      <c r="B57" s="28"/>
      <c r="C57" s="28"/>
      <c r="D57" s="28"/>
      <c r="E57" s="9" t="s">
        <v>36</v>
      </c>
      <c r="G57" s="28"/>
      <c r="H57" s="12"/>
      <c r="I57" s="17"/>
      <c r="J57" s="17"/>
      <c r="K57" s="32"/>
      <c r="M57" s="32"/>
    </row>
    <row r="58" spans="1:17" ht="20.100000000000001" customHeight="1">
      <c r="B58" s="28"/>
      <c r="E58" s="5" t="s">
        <v>67</v>
      </c>
      <c r="F58" s="25"/>
      <c r="G58" s="26"/>
      <c r="H58" s="26"/>
      <c r="J58" s="16"/>
      <c r="K58" s="32"/>
      <c r="L58" s="19"/>
      <c r="M58" s="19"/>
      <c r="N58" s="19"/>
      <c r="O58" s="32"/>
    </row>
    <row r="59" spans="1:17" ht="20.100000000000001" customHeight="1">
      <c r="B59" s="42" t="s">
        <v>54</v>
      </c>
      <c r="D59" s="26"/>
      <c r="F59" s="25"/>
      <c r="G59" s="26"/>
      <c r="H59" s="26"/>
      <c r="J59" s="16"/>
      <c r="K59" s="32"/>
      <c r="L59" s="10"/>
      <c r="M59" s="10"/>
      <c r="N59" s="10"/>
      <c r="O59" s="32"/>
    </row>
    <row r="60" spans="1:17" ht="20.100000000000001" customHeight="1">
      <c r="B60" s="60" t="s">
        <v>29</v>
      </c>
      <c r="C60" s="21"/>
      <c r="D60" s="21"/>
      <c r="E60" s="21"/>
      <c r="F60" s="25"/>
      <c r="G60" s="46"/>
      <c r="H60" s="42" t="s">
        <v>54</v>
      </c>
      <c r="I60" s="46"/>
      <c r="J60" s="46"/>
      <c r="K60" s="32"/>
      <c r="L60" s="10"/>
      <c r="M60" s="10"/>
      <c r="N60" s="19"/>
      <c r="O60" s="32"/>
    </row>
    <row r="61" spans="1:17" ht="20.100000000000001" customHeight="1">
      <c r="C61" s="6"/>
      <c r="D61" s="6"/>
      <c r="E61" s="6"/>
      <c r="G61" s="6"/>
      <c r="H61" s="47" t="s">
        <v>20</v>
      </c>
      <c r="I61" s="16"/>
      <c r="J61" s="16"/>
      <c r="K61" s="32"/>
      <c r="L61" s="6"/>
      <c r="M61" s="6"/>
      <c r="N61" s="6"/>
      <c r="O61" s="19"/>
      <c r="P61" s="19"/>
    </row>
    <row r="62" spans="1:17" ht="20.100000000000001" customHeight="1">
      <c r="B62" s="15"/>
      <c r="C62" s="6"/>
      <c r="D62" s="6"/>
      <c r="E62" s="6"/>
      <c r="F62" s="8"/>
      <c r="G62" s="6"/>
      <c r="H62" s="6"/>
      <c r="I62" s="16"/>
      <c r="J62" s="16"/>
      <c r="K62" s="32"/>
      <c r="L62" s="32"/>
      <c r="M62" s="32"/>
      <c r="N62" s="11"/>
      <c r="O62" s="19"/>
      <c r="P62" s="19"/>
    </row>
    <row r="63" spans="1:17" ht="20.100000000000001" customHeight="1">
      <c r="B63" s="43" t="s">
        <v>22</v>
      </c>
      <c r="C63" s="23"/>
      <c r="D63" s="23"/>
      <c r="E63" s="23"/>
      <c r="F63" s="6"/>
      <c r="G63" s="23"/>
      <c r="H63" s="23"/>
      <c r="I63" s="18"/>
      <c r="J63" s="16"/>
      <c r="K63" s="32"/>
      <c r="O63" s="19"/>
      <c r="P63" s="19"/>
    </row>
    <row r="64" spans="1:17" ht="20.100000000000001" customHeight="1">
      <c r="B64" s="43" t="s">
        <v>10</v>
      </c>
      <c r="E64" s="35"/>
      <c r="G64" s="36"/>
      <c r="H64" s="48" t="s">
        <v>10</v>
      </c>
      <c r="I64" s="37"/>
      <c r="J64" s="18"/>
      <c r="K64" s="19"/>
      <c r="O64" s="6"/>
      <c r="P64" s="6"/>
      <c r="Q64" s="6"/>
    </row>
    <row r="65" spans="2:15" ht="20.100000000000001" customHeight="1">
      <c r="C65" s="24"/>
      <c r="D65" s="24"/>
      <c r="E65" s="24"/>
      <c r="F65" s="23"/>
      <c r="G65" s="24"/>
      <c r="H65" s="24"/>
      <c r="I65" s="37"/>
      <c r="J65" s="18"/>
      <c r="K65" s="10"/>
      <c r="O65" s="32"/>
    </row>
    <row r="66" spans="2:15" ht="20.100000000000001" customHeight="1">
      <c r="B66" s="24"/>
      <c r="F66" s="36"/>
      <c r="K66" s="10"/>
    </row>
    <row r="67" spans="2:15" ht="20.100000000000001" customHeight="1">
      <c r="F67" s="24"/>
      <c r="K67" s="6"/>
    </row>
    <row r="68" spans="2:15" ht="20.100000000000001" customHeight="1">
      <c r="K68" s="27"/>
    </row>
    <row r="69" spans="2:15" ht="23.1" customHeight="1"/>
  </sheetData>
  <sheetProtection sheet="1" objects="1" scenarios="1" selectLockedCells="1"/>
  <dataConsolidate/>
  <mergeCells count="69">
    <mergeCell ref="B33:D33"/>
    <mergeCell ref="B47:D47"/>
    <mergeCell ref="B25:C25"/>
    <mergeCell ref="A12:B12"/>
    <mergeCell ref="A14:B14"/>
    <mergeCell ref="B31:D31"/>
    <mergeCell ref="B32:D32"/>
    <mergeCell ref="A16:B16"/>
    <mergeCell ref="A20:B20"/>
    <mergeCell ref="A21:B21"/>
    <mergeCell ref="A22:B22"/>
    <mergeCell ref="A17:B17"/>
    <mergeCell ref="C17:E17"/>
    <mergeCell ref="C20:E20"/>
    <mergeCell ref="C21:E21"/>
    <mergeCell ref="C22:E22"/>
    <mergeCell ref="A7:B7"/>
    <mergeCell ref="A15:B15"/>
    <mergeCell ref="C14:E14"/>
    <mergeCell ref="C15:E15"/>
    <mergeCell ref="C16:E16"/>
    <mergeCell ref="A9:J9"/>
    <mergeCell ref="A11:B11"/>
    <mergeCell ref="A13:B13"/>
    <mergeCell ref="C11:E11"/>
    <mergeCell ref="C12:E12"/>
    <mergeCell ref="C13:E13"/>
    <mergeCell ref="F11:G11"/>
    <mergeCell ref="F12:J12"/>
    <mergeCell ref="F13:J13"/>
    <mergeCell ref="F14:J14"/>
    <mergeCell ref="F16:J16"/>
    <mergeCell ref="A2:B2"/>
    <mergeCell ref="A3:B3"/>
    <mergeCell ref="A5:B5"/>
    <mergeCell ref="A6:B6"/>
    <mergeCell ref="A4:C4"/>
    <mergeCell ref="B28:D28"/>
    <mergeCell ref="B29:D29"/>
    <mergeCell ref="B30:D30"/>
    <mergeCell ref="E25:J25"/>
    <mergeCell ref="F24:J24"/>
    <mergeCell ref="A24:E24"/>
    <mergeCell ref="B48:D48"/>
    <mergeCell ref="B49:D49"/>
    <mergeCell ref="B34:D34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5:D45"/>
    <mergeCell ref="B46:D46"/>
    <mergeCell ref="F20:J20"/>
    <mergeCell ref="F21:J21"/>
    <mergeCell ref="F15:J15"/>
    <mergeCell ref="F17:J17"/>
    <mergeCell ref="F22:I22"/>
    <mergeCell ref="A18:B18"/>
    <mergeCell ref="C18:E18"/>
    <mergeCell ref="F18:J18"/>
    <mergeCell ref="F19:J19"/>
    <mergeCell ref="C19:E19"/>
    <mergeCell ref="A19:B19"/>
  </mergeCells>
  <phoneticPr fontId="0" type="noConversion"/>
  <conditionalFormatting sqref="F24:J24 C11:C22 J11 E29:E48">
    <cfRule type="containsBlanks" dxfId="8" priority="18" stopIfTrue="1">
      <formula>LEN(TRIM(C11))=0</formula>
    </cfRule>
  </conditionalFormatting>
  <conditionalFormatting sqref="F21:I21">
    <cfRule type="containsBlanks" dxfId="7" priority="8" stopIfTrue="1">
      <formula>LEN(TRIM(F21))=0</formula>
    </cfRule>
  </conditionalFormatting>
  <conditionalFormatting sqref="F13:I13">
    <cfRule type="containsBlanks" dxfId="6" priority="7" stopIfTrue="1">
      <formula>LEN(TRIM(F13))=0</formula>
    </cfRule>
  </conditionalFormatting>
  <conditionalFormatting sqref="F15:I15">
    <cfRule type="containsBlanks" dxfId="5" priority="6" stopIfTrue="1">
      <formula>LEN(TRIM(F15))=0</formula>
    </cfRule>
  </conditionalFormatting>
  <conditionalFormatting sqref="F17:I17 F19">
    <cfRule type="containsBlanks" dxfId="4" priority="5" stopIfTrue="1">
      <formula>LEN(TRIM(F17))=0</formula>
    </cfRule>
  </conditionalFormatting>
  <conditionalFormatting sqref="H11">
    <cfRule type="containsBlanks" dxfId="3" priority="4" stopIfTrue="1">
      <formula>LEN(TRIM(H11))=0</formula>
    </cfRule>
  </conditionalFormatting>
  <conditionalFormatting sqref="F29">
    <cfRule type="containsBlanks" dxfId="2" priority="3" stopIfTrue="1">
      <formula>LEN(TRIM(F29))=0</formula>
    </cfRule>
  </conditionalFormatting>
  <conditionalFormatting sqref="F30:F48">
    <cfRule type="containsBlanks" dxfId="1" priority="2" stopIfTrue="1">
      <formula>LEN(TRIM(F30))=0</formula>
    </cfRule>
  </conditionalFormatting>
  <conditionalFormatting sqref="E25:J25">
    <cfRule type="containsText" dxfId="0" priority="1" stopIfTrue="1" operator="containsText" text="ΣΧΟΛΕΙΟ ΔΙΑΘΕΣΗΣ">
      <formula>NOT(ISERROR(SEARCH("ΣΧΟΛΕΙΟ ΔΙΑΘΕΣΗΣ",E25)))</formula>
    </cfRule>
  </conditionalFormatting>
  <dataValidations count="3">
    <dataValidation type="list" allowBlank="1" showInputMessage="1" showErrorMessage="1" sqref="F29:F48">
      <formula1>ΝΑΙ_Η_ΟΧΙ</formula1>
    </dataValidation>
    <dataValidation type="list" allowBlank="1" showInputMessage="1" showErrorMessage="1" sqref="C13">
      <formula1>ΣΧΕΣΗ</formula1>
    </dataValidation>
    <dataValidation type="list" allowBlank="1" showInputMessage="1" showErrorMessage="1" sqref="J11">
      <formula1>ΟΧΗΜΑ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paperSize="9" scale="5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zoomScaleNormal="100" workbookViewId="0">
      <selection sqref="A1:I27"/>
    </sheetView>
  </sheetViews>
  <sheetFormatPr defaultRowHeight="12.75"/>
  <cols>
    <col min="1" max="1" width="20.28515625" customWidth="1"/>
  </cols>
  <sheetData>
    <row r="1" spans="1:9">
      <c r="A1" s="39" t="s">
        <v>21</v>
      </c>
    </row>
    <row r="2" spans="1:9">
      <c r="A2" s="39" t="s">
        <v>23</v>
      </c>
    </row>
    <row r="3" spans="1:9">
      <c r="A3" s="109" t="s">
        <v>39</v>
      </c>
      <c r="B3" s="110"/>
      <c r="C3" s="110"/>
      <c r="D3" s="110"/>
      <c r="E3" s="110"/>
      <c r="F3" s="110"/>
      <c r="G3" s="110"/>
      <c r="H3" s="110"/>
      <c r="I3" s="110"/>
    </row>
    <row r="4" spans="1:9">
      <c r="A4" s="39" t="s">
        <v>40</v>
      </c>
    </row>
    <row r="5" spans="1:9">
      <c r="A5" s="39" t="s">
        <v>24</v>
      </c>
    </row>
    <row r="6" spans="1:9">
      <c r="A6" s="39" t="s">
        <v>25</v>
      </c>
    </row>
    <row r="10" spans="1:9">
      <c r="A10" s="45" t="s">
        <v>26</v>
      </c>
    </row>
    <row r="11" spans="1:9">
      <c r="A11" s="45" t="s">
        <v>27</v>
      </c>
    </row>
    <row r="14" spans="1:9">
      <c r="A14" t="s">
        <v>43</v>
      </c>
    </row>
    <row r="15" spans="1:9">
      <c r="A15" t="s">
        <v>44</v>
      </c>
    </row>
    <row r="18" spans="1:3">
      <c r="A18" t="s">
        <v>46</v>
      </c>
      <c r="B18">
        <v>0</v>
      </c>
      <c r="C18">
        <v>0</v>
      </c>
    </row>
    <row r="19" spans="1:3">
      <c r="A19" t="s">
        <v>47</v>
      </c>
      <c r="B19">
        <v>0.15</v>
      </c>
      <c r="C19">
        <v>0.2</v>
      </c>
    </row>
    <row r="20" spans="1:3">
      <c r="A20" t="s">
        <v>48</v>
      </c>
      <c r="B20">
        <v>0.05</v>
      </c>
      <c r="C20">
        <v>0.2</v>
      </c>
    </row>
    <row r="21" spans="1:3">
      <c r="A21" t="s">
        <v>49</v>
      </c>
      <c r="B21">
        <v>0.03</v>
      </c>
      <c r="C21">
        <v>0.2</v>
      </c>
    </row>
  </sheetData>
  <sheetProtection sheet="1" objects="1" scenarios="1" selectLockedCells="1"/>
  <mergeCells count="1">
    <mergeCell ref="A3:I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4</vt:i4>
      </vt:variant>
    </vt:vector>
  </HeadingPairs>
  <TitlesOfParts>
    <vt:vector size="6" baseType="lpstr">
      <vt:lpstr>Ημερολόγιο</vt:lpstr>
      <vt:lpstr>Οδηγίες</vt:lpstr>
      <vt:lpstr>Ημερολόγιο!Print_Area</vt:lpstr>
      <vt:lpstr>ΝΑΙ_Η_ΟΧΙ</vt:lpstr>
      <vt:lpstr>ΟΧΗΜΑ</vt:lpstr>
      <vt:lpstr>ΣΧΕΣΗ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TZINA</dc:creator>
  <cp:lastModifiedBy>dide-user</cp:lastModifiedBy>
  <cp:lastPrinted>2025-03-31T07:47:56Z</cp:lastPrinted>
  <dcterms:created xsi:type="dcterms:W3CDTF">1997-01-24T12:53:32Z</dcterms:created>
  <dcterms:modified xsi:type="dcterms:W3CDTF">2025-03-31T07:48:25Z</dcterms:modified>
</cp:coreProperties>
</file>