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120" windowWidth="19155" windowHeight="11835"/>
  </bookViews>
  <sheets>
    <sheet name="Ημερολόγιο" sheetId="2" r:id="rId1"/>
    <sheet name="Οδηγίες" sheetId="3" r:id="rId2"/>
  </sheets>
  <externalReferences>
    <externalReference r:id="rId3"/>
  </externalReferences>
  <definedNames>
    <definedName name="_ΕΙΔΟΣ_ΟΧΗΜΑΤΟΣ">Οδηγίες!$A$18:$A$21</definedName>
    <definedName name="ΕΙΔΟΣ_ΟΧΗΜΑΤΟΣ">[1]Οδηγίες!$A$18:$A$21</definedName>
    <definedName name="ΣΧΕΣΗ">Οδηγίες!$A$8:$A$10</definedName>
  </definedNames>
  <calcPr calcId="125725"/>
</workbook>
</file>

<file path=xl/calcChain.xml><?xml version="1.0" encoding="utf-8"?>
<calcChain xmlns="http://schemas.openxmlformats.org/spreadsheetml/2006/main">
  <c r="A41" i="2"/>
  <c r="A40"/>
  <c r="A39"/>
  <c r="A38"/>
  <c r="A37"/>
  <c r="A36"/>
  <c r="A35"/>
  <c r="A34"/>
  <c r="A33"/>
  <c r="N41"/>
  <c r="N40"/>
  <c r="N39"/>
  <c r="N38"/>
  <c r="N37"/>
  <c r="N36"/>
  <c r="N35"/>
  <c r="N34"/>
  <c r="N33"/>
  <c r="M41"/>
  <c r="M40"/>
  <c r="M39"/>
  <c r="M38"/>
  <c r="M37"/>
  <c r="M36"/>
  <c r="M35"/>
  <c r="M34"/>
  <c r="L41"/>
  <c r="L40"/>
  <c r="L39"/>
  <c r="L38"/>
  <c r="L37"/>
  <c r="L36"/>
  <c r="I41"/>
  <c r="I40"/>
  <c r="I39"/>
  <c r="I38"/>
  <c r="I37"/>
  <c r="I36"/>
  <c r="I35"/>
  <c r="I34"/>
  <c r="I33"/>
  <c r="I32"/>
  <c r="I31"/>
  <c r="I30"/>
  <c r="I29"/>
  <c r="I28"/>
  <c r="I27"/>
  <c r="I26"/>
  <c r="I25"/>
  <c r="H41"/>
  <c r="H40"/>
  <c r="H39"/>
  <c r="H38"/>
  <c r="H37"/>
  <c r="H36"/>
  <c r="H35"/>
  <c r="H34"/>
  <c r="H33"/>
  <c r="H32"/>
  <c r="H31"/>
  <c r="H30"/>
  <c r="H29"/>
  <c r="H28"/>
  <c r="H27"/>
  <c r="H26"/>
  <c r="G41"/>
  <c r="G40"/>
  <c r="G39"/>
  <c r="G38"/>
  <c r="G37"/>
  <c r="G36"/>
  <c r="G35"/>
  <c r="G34"/>
  <c r="G33"/>
  <c r="G32"/>
  <c r="G31"/>
  <c r="G30"/>
  <c r="G29"/>
  <c r="G28"/>
  <c r="G27"/>
  <c r="G26"/>
  <c r="D41"/>
  <c r="F41" s="1"/>
  <c r="D40"/>
  <c r="F40" s="1"/>
  <c r="D39"/>
  <c r="F39" s="1"/>
  <c r="D38"/>
  <c r="F38" s="1"/>
  <c r="D37"/>
  <c r="F37" s="1"/>
  <c r="D36"/>
  <c r="F36" s="1"/>
  <c r="D35"/>
  <c r="F35" s="1"/>
  <c r="D34"/>
  <c r="F34" s="1"/>
  <c r="D33"/>
  <c r="F33" s="1"/>
  <c r="D32"/>
  <c r="F32" s="1"/>
  <c r="D31"/>
  <c r="F31" s="1"/>
  <c r="D30"/>
  <c r="F30" s="1"/>
  <c r="D29"/>
  <c r="F29" s="1"/>
  <c r="D28"/>
  <c r="F28" s="1"/>
  <c r="D27"/>
  <c r="F27" s="1"/>
  <c r="D26"/>
  <c r="F26" s="1"/>
  <c r="B41"/>
  <c r="B40"/>
  <c r="B39"/>
  <c r="B38"/>
  <c r="B37"/>
  <c r="B36"/>
  <c r="B35"/>
  <c r="B34"/>
  <c r="B33"/>
  <c r="B32"/>
  <c r="B31"/>
  <c r="B30"/>
  <c r="B29"/>
  <c r="B28"/>
  <c r="B27"/>
  <c r="B26"/>
  <c r="B25"/>
  <c r="D25"/>
  <c r="J26" l="1"/>
  <c r="J27"/>
  <c r="J28"/>
  <c r="J30"/>
  <c r="J32"/>
  <c r="J34"/>
  <c r="J35"/>
  <c r="J36"/>
  <c r="J38"/>
  <c r="J41"/>
  <c r="J25"/>
  <c r="K42"/>
  <c r="N49" s="1"/>
  <c r="D21"/>
  <c r="A25"/>
  <c r="A26"/>
  <c r="A27"/>
  <c r="A28"/>
  <c r="A29"/>
  <c r="A30"/>
  <c r="A31"/>
  <c r="A32"/>
  <c r="F25"/>
  <c r="G25" s="1"/>
  <c r="H25" s="1"/>
  <c r="H42" s="1"/>
  <c r="N45" s="1"/>
  <c r="M32"/>
  <c r="M30"/>
  <c r="M28"/>
  <c r="J37"/>
  <c r="J33"/>
  <c r="M33"/>
  <c r="J31"/>
  <c r="M31"/>
  <c r="J29"/>
  <c r="M29"/>
  <c r="L30"/>
  <c r="N30"/>
  <c r="I42"/>
  <c r="N46" s="1"/>
  <c r="L28"/>
  <c r="N28"/>
  <c r="L35"/>
  <c r="L34"/>
  <c r="M27"/>
  <c r="L32"/>
  <c r="N32"/>
  <c r="L31"/>
  <c r="N31"/>
  <c r="L33"/>
  <c r="L29"/>
  <c r="N29"/>
  <c r="L27"/>
  <c r="N27"/>
  <c r="M26"/>
  <c r="L26"/>
  <c r="N26"/>
  <c r="J42" l="1"/>
  <c r="N47" s="1"/>
  <c r="M25"/>
  <c r="M42" s="1"/>
  <c r="N48" s="1"/>
  <c r="L25"/>
  <c r="G42"/>
  <c r="N25" l="1"/>
  <c r="N42" s="1"/>
  <c r="N50" s="1"/>
  <c r="L42"/>
</calcChain>
</file>

<file path=xl/comments1.xml><?xml version="1.0" encoding="utf-8"?>
<comments xmlns="http://schemas.openxmlformats.org/spreadsheetml/2006/main">
  <authors>
    <author>dide-user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b/>
            <sz val="16"/>
            <color indexed="81"/>
            <rFont val="Calibri"/>
            <family val="2"/>
            <charset val="161"/>
          </rPr>
          <t>Συμπληρώστε μόνο στα κίτρινα κελιά. 
Τα σχόλια δεν εμφανίζονται στην εκτύπωση. 
Για πολλές μετακινήσεις συμπληρώστε και 2ο ημερολόγιο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Επιλέξτε από την λίστα το είδος του οχήματος που χρησιμοποιήσατε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0"/>
            <color indexed="81"/>
            <rFont val="Tahoma"/>
            <family val="2"/>
            <charset val="161"/>
          </rPr>
          <t>Αφήστε κενό το κελλί αν σας ανήκει το ΙΧΕ, αλλιώς γράψτε ΣΥΖΥΓΟΣ, ΓΟΝΕΑΣ κλπ.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Γράψτε την έδρα του σχολείου αφετηρίας ή τον τόπο κατοικίας ανάλογα με το ποια χρησιμοποιείται στους υπολογισμούς</t>
        </r>
      </text>
    </comment>
    <comment ref="N1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Αν η μετακίνηση γίνεται με λεωφορείο αφήστε κενό το κελί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την ιδιότητα, πχ Βαθμολογητής, Μέλος Επιτροπής κλπ.</t>
        </r>
      </text>
    </comment>
    <comment ref="K2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</t>
        </r>
        <r>
          <rPr>
            <sz val="11"/>
            <color indexed="81"/>
            <rFont val="Tahoma"/>
            <family val="2"/>
            <charset val="161"/>
          </rPr>
          <t>Συμπληρώστε μόνο αν η μετακίνηση γίνεται με λεωφορείο.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29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2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3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4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5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6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7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8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39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40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  <comment ref="K41" authorId="0">
      <text>
        <r>
          <rPr>
            <b/>
            <sz val="9"/>
            <color indexed="81"/>
            <rFont val="Tahoma"/>
            <family val="2"/>
            <charset val="161"/>
          </rPr>
          <t>dide-user:</t>
        </r>
        <r>
          <rPr>
            <sz val="9"/>
            <color indexed="81"/>
            <rFont val="Tahoma"/>
            <family val="2"/>
            <charset val="161"/>
          </rPr>
          <t xml:space="preserve">
Συμπληρώστε μόνο αν η μετακίνηση γίνεται με λεωφορείο.</t>
        </r>
      </text>
    </comment>
  </commentList>
</comments>
</file>

<file path=xl/sharedStrings.xml><?xml version="1.0" encoding="utf-8"?>
<sst xmlns="http://schemas.openxmlformats.org/spreadsheetml/2006/main" count="92" uniqueCount="75">
  <si>
    <t>ΕΛΛΗΝΙΚΗ ΔΗΜΟΚΡΑΤΙΑ</t>
  </si>
  <si>
    <t>ΔΥΤΙΚΗΣ ΕΛΛΑΔΑΣ</t>
  </si>
  <si>
    <t>Χιλιόμετρα</t>
  </si>
  <si>
    <t>Σύνολο Χλμ.</t>
  </si>
  <si>
    <t>Χιλ/κή αποζημίωση</t>
  </si>
  <si>
    <t>Σύνολο</t>
  </si>
  <si>
    <t>Καθαρό Ποσό</t>
  </si>
  <si>
    <t>+</t>
  </si>
  <si>
    <t>Ανακεφαλαίωση:</t>
  </si>
  <si>
    <t>ΗΜ/ΝΙΑ ΜΕΤΑΚΙΝΗΣΗΣ</t>
  </si>
  <si>
    <t>Εισιτήρια/ Διόδια/ Ναύλα</t>
  </si>
  <si>
    <t>ΔΙΑΔΡΟΜΗ ΜΕΤΑΚΙΝΗΣΗΣ</t>
  </si>
  <si>
    <t>Ημερήσια αποζημίωση εκτός έδρας (ΑΥΘΗΜΕΡΟΝ 40€:1/4 =10€)</t>
  </si>
  <si>
    <t>ΣΥΝΟΛΑ</t>
  </si>
  <si>
    <t>ΚΛΑΔΟΣ</t>
  </si>
  <si>
    <t>ΟΝΟΜΑΤΕΠΩΝΥΜΟ</t>
  </si>
  <si>
    <t>ΣΧΟΛΕΙΟ ΤΟΠΟΘΕΤΗΣΗΣ</t>
  </si>
  <si>
    <t>ΑΡΙΘΜΟΣ ΜΗΤΡΩΟΥ</t>
  </si>
  <si>
    <t>2. Η μετακίνηση πραγματοποιήθηκε με (σε περίπτωση άλλου μέσου εκτός ΙΧ) ………………</t>
  </si>
  <si>
    <t>ΑΦΜ</t>
  </si>
  <si>
    <t>ΑΦΕΤΗΡΙΑ ΜΕΤΑΚΙΝΗΣΗΣ</t>
  </si>
  <si>
    <t>ΑΡΙΘΜΟΣ ΑΔΕΙΑΣ ΟΔΗΓΗΣΗΣ</t>
  </si>
  <si>
    <t>ΤΕΡΜΑ ΜΕΤΑΚΙΝΗΣΗΣ</t>
  </si>
  <si>
    <t>ΑΠΟΣΤΑΣΗ</t>
  </si>
  <si>
    <t>χιλ. αποστάσεων και χρησιμοποιηθέντων μέσων μετακίνησης.</t>
  </si>
  <si>
    <t>ΙΒΑΝ ΜΙΣΘΟΔΟΣΙΑΣ</t>
  </si>
  <si>
    <t>ΥΠΕΥΘΥΝΗ ΔΗΛΩΣΗ</t>
  </si>
  <si>
    <t>Δηλώνω υπεύθυνα ότι:</t>
  </si>
  <si>
    <t>1. Πραγματοποίησα τις πιο πάνω μετακινήσεις</t>
  </si>
  <si>
    <t>3. Τα στοιχεία κατοικίας μου είναι ορθά</t>
  </si>
  <si>
    <t>(ΜΟΝΗ ΔΙΑΔΡΟΜΗ)</t>
  </si>
  <si>
    <t>Βεβαιώνεται:</t>
  </si>
  <si>
    <t xml:space="preserve">2. Ότι οι εκτός έδρας ημέρες είναι εντός των ορίων που </t>
  </si>
  <si>
    <t>προβλέπονται βάσει του Ν.4336/2015, υποπαράγρ.Δ9, άρθρο 3</t>
  </si>
  <si>
    <t>ΚΑΤΑΣΤΑΣΗ ΠΛΗΡΩΜΗΣ - ΗΜΕΡΟΛΟΓΙΟ ΚΙΝΗΣΗΣ (ΣΕ ΔΥΟ ΑΝΤΙΤΥΠΑ)</t>
  </si>
  <si>
    <t>Ο/Η ΔΙΚΑΙΟΥΧΟΣ</t>
  </si>
  <si>
    <t>Οδηγίες.</t>
  </si>
  <si>
    <t xml:space="preserve">κατά τις παρακάτω ημερομηνίες όπου απασχολήθηκε ως </t>
  </si>
  <si>
    <t xml:space="preserve">Βεβαιώνεται ότι ο/η παραπάνω εκπαιδευτικός μετακινήθηκε στο </t>
  </si>
  <si>
    <t>Συμπληρώνετε τα στοιχεία του/της μετακινούμενου/ης στο πάνω μέρος του φύλλου "Ημερολόγιο"</t>
  </si>
  <si>
    <t>Στο ημερολόγιο κίνησης συμπληρώνετε μόνο την ημερομηνία μετακίνησης. Τα υπόλοιπα συμπληρώνονται αυτόματα.</t>
  </si>
  <si>
    <t>Τυπώνετε σε δύο αντίτυπα.</t>
  </si>
  <si>
    <t xml:space="preserve">1. Η ακρίβεια των αναγραφομένων στο ημερολόγιο κινήσεων, </t>
  </si>
  <si>
    <t>Σε περίπτωση που χρειαστεί να ξεκλειδώσετε το φύλλο εργασίας ο κωδικός είναι 1.</t>
  </si>
  <si>
    <t>ΜΟΝΙΜΟΣ</t>
  </si>
  <si>
    <t>ΑΝΑΠΛΗΡΩΤΗΣ</t>
  </si>
  <si>
    <t>ΣΧΕΣΗ ΕΡΓΑΣΙΑΣ (ΕΠΙΛΕΞΤΕ ΜΟΝΙΜΟΣ Η ΑΝΑΠΛΗΡΩΤΗΣ)</t>
  </si>
  <si>
    <t xml:space="preserve">6. Καθαρό πληρωτέο ποσό </t>
  </si>
  <si>
    <t>4. (Σε περίπτωση μετακίνησης με ΙΧΕ) Μετακινήθηκα με προσωπική μου ευθύνη</t>
  </si>
  <si>
    <t>ΣΧΕΣΗ ΜΕ ΜΕΤΑΚΙΝΟΥΜΕΝΟ/Η</t>
  </si>
  <si>
    <r>
      <t>Ημέρες εκτός έδρας (</t>
    </r>
    <r>
      <rPr>
        <u/>
        <sz val="10"/>
        <rFont val="Calibri"/>
        <family val="2"/>
        <charset val="161"/>
      </rPr>
      <t>άνω των 50 χλμ. αφετηρία-τερματισμός μονή διαδρομή</t>
    </r>
    <r>
      <rPr>
        <sz val="10"/>
        <rFont val="Calibri"/>
        <family val="2"/>
        <charset val="161"/>
      </rPr>
      <t>)</t>
    </r>
  </si>
  <si>
    <r>
      <t xml:space="preserve">Κράτηση 2% ΜΤΠΥ </t>
    </r>
    <r>
      <rPr>
        <u/>
        <sz val="10"/>
        <rFont val="Calibri"/>
        <family val="2"/>
        <charset val="161"/>
      </rPr>
      <t>(επί της ημερήσιας αποζημίωσης</t>
    </r>
    <r>
      <rPr>
        <sz val="10"/>
        <rFont val="Calibri"/>
        <family val="2"/>
        <charset val="161"/>
      </rPr>
      <t xml:space="preserve"> -</t>
    </r>
    <r>
      <rPr>
        <b/>
        <u/>
        <sz val="10"/>
        <rFont val="Calibri"/>
        <family val="2"/>
        <charset val="161"/>
      </rPr>
      <t>ΌΧΙ ΑΝΑΠΛΗΡΩΤΕΣ)</t>
    </r>
  </si>
  <si>
    <t>1. Χιλιομετρική αποζημίωση</t>
  </si>
  <si>
    <t>2. Ημέρες εκτός έδρας</t>
  </si>
  <si>
    <t>3. Ημερησία αποζημίωση</t>
  </si>
  <si>
    <t xml:space="preserve">5. Εισιτήρια </t>
  </si>
  <si>
    <t>4. Κράτηση ΜΤΠΥ 2%</t>
  </si>
  <si>
    <t>42ο ΒΑΘΜΟΛΟΓΙΚΟ ΚΕΝΤΡΟ ΠΥΡΓΟΥ</t>
  </si>
  <si>
    <t>ΠΥΡΓΟΣ</t>
  </si>
  <si>
    <t>ΠΕΡΙΦΕΡΕΙΑΚΗ ΔΙΕΥΘΥΝΣΗ ΠΡΩΤΟΒΑΘΜΙΑΣ &amp; ΔΕΥΤΕΡΟΒΑΘΜΙΑΣ ΕΚΠΑΙΔΕΥΣΗΣ</t>
  </si>
  <si>
    <t>ΔΙΕΥΘΥΝΣΗ ΔΕΥΤΕΡΟΒΑΘΜΙΑΣ ΕΚΠΑΙΔΕΥΣΗΣ ΗΛΕΙΑΣ</t>
  </si>
  <si>
    <t>ΕΙΔΟΣ ΟΧΗΜΑΤΟΣ</t>
  </si>
  <si>
    <t xml:space="preserve"> </t>
  </si>
  <si>
    <t>ΑΥΤΟΚΙΝΗΤΟ</t>
  </si>
  <si>
    <t>ΜΟΤΟΣΥΚΛΕΤΑ</t>
  </si>
  <si>
    <t>ΜΟΤΟΠΟΔΗΛΑΤΟ</t>
  </si>
  <si>
    <t>ΔΙΕΥΘΥΝΣΗ ΚΑΤΟΙΚΙΑΣ - ΟΔΟΣ ΚΑΙ ΑΡΙΘΜΟΣ</t>
  </si>
  <si>
    <t>ΔΙΕΥΘΥΝΣΗ ΚΑΤΟΙΚΙΑΣ - ΠΟΛΗ - ΤΚ - ΝΟΜΟΣ</t>
  </si>
  <si>
    <t>ΑΡΙΘΜΟΣ ΚΥΚΛΟΦΟΡΙΑΣ ΟΧΗΜΑΤΟΣ</t>
  </si>
  <si>
    <t>ΟΝ/ΝΥΜΟ ΙΔΙΟΚΤΗΤΗ ΟΧΗΜΑΤΟΣ (ΑΠΟ ΑΔΕΙΑ ΚΥΚΛΟΦΟΡΙΑΣ)</t>
  </si>
  <si>
    <t>………..,  ….…… /…….  /2024</t>
  </si>
  <si>
    <t>Ο ΠΡΟΕΔΡΟΣ του Β.Κ.</t>
  </si>
  <si>
    <t>ΦΩΤΙΟΣ ΟΙΚΟΝΟΜΟΥ</t>
  </si>
  <si>
    <t>ΣΥΜΒ. ΕΚΠΑΙΔΕΥΣΗΣ ΗΛΕΙΑΣ ΠΕ03</t>
  </si>
  <si>
    <t>ΥΠΟΥΡΓΕΙΟ ΠΑΙΔΕΙΑΣ, ΘΡΗΣΚΕΥΜΑΤΩΝ ΚΑΙ ΑΘΛΗΤΙΣΜΟΥ</t>
  </si>
</sst>
</file>

<file path=xl/styles.xml><?xml version="1.0" encoding="utf-8"?>
<styleSheet xmlns="http://schemas.openxmlformats.org/spreadsheetml/2006/main">
  <numFmts count="4">
    <numFmt numFmtId="164" formatCode="_-* #,##0.00\ &quot;Δρχ&quot;_-;\-* #,##0.00\ &quot;Δρχ&quot;_-;_-* &quot;-&quot;??\ &quot;Δρχ&quot;_-;_-@_-"/>
    <numFmt numFmtId="165" formatCode="0.0"/>
    <numFmt numFmtId="166" formatCode="#,##0.00&quot; €&quot;"/>
    <numFmt numFmtId="167" formatCode="_-* #,##0.00\ [$€-408]_-;\-* #,##0.00\ [$€-408]_-;_-* &quot;-&quot;??\ [$€-408]_-;_-@_-"/>
  </numFmts>
  <fonts count="25">
    <font>
      <sz val="10"/>
      <name val="Arial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u/>
      <sz val="10"/>
      <name val="Calibri"/>
      <family val="2"/>
      <charset val="161"/>
    </font>
    <font>
      <u/>
      <sz val="10"/>
      <name val="Calibri"/>
      <family val="2"/>
      <charset val="161"/>
    </font>
    <font>
      <sz val="10"/>
      <name val="Calibri"/>
      <family val="2"/>
      <charset val="161"/>
    </font>
    <font>
      <b/>
      <sz val="16"/>
      <color indexed="81"/>
      <name val="Calibri"/>
      <family val="2"/>
      <charset val="161"/>
    </font>
    <font>
      <sz val="11"/>
      <color indexed="81"/>
      <name val="Tahoma"/>
      <family val="2"/>
      <charset val="161"/>
    </font>
    <font>
      <b/>
      <sz val="1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u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0"/>
      <color indexed="81"/>
      <name val="Tahoma"/>
      <family val="2"/>
      <charset val="161"/>
    </font>
    <font>
      <i/>
      <sz val="12"/>
      <name val="Calibri"/>
      <family val="2"/>
      <charset val="161"/>
      <scheme val="minor"/>
    </font>
    <font>
      <b/>
      <i/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4">
    <xf numFmtId="0" fontId="0" fillId="0" borderId="0" xfId="0"/>
    <xf numFmtId="0" fontId="11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9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6" fontId="11" fillId="0" borderId="0" xfId="0" applyNumberFormat="1" applyFont="1" applyFill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2" fontId="14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Alignment="1">
      <alignment horizontal="right" vertical="center"/>
    </xf>
    <xf numFmtId="2" fontId="11" fillId="0" borderId="0" xfId="0" applyNumberFormat="1" applyFont="1" applyFill="1" applyAlignment="1" applyProtection="1">
      <alignment vertical="center"/>
    </xf>
    <xf numFmtId="0" fontId="13" fillId="0" borderId="0" xfId="0" applyFont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Alignment="1" applyProtection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</xf>
    <xf numFmtId="0" fontId="3" fillId="0" borderId="0" xfId="0" applyFont="1"/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vertical="center"/>
    </xf>
    <xf numFmtId="0" fontId="2" fillId="0" borderId="0" xfId="0" applyFont="1"/>
    <xf numFmtId="0" fontId="13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 applyProtection="1">
      <alignment horizontal="center" vertical="center" wrapText="1"/>
    </xf>
    <xf numFmtId="2" fontId="16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5" fontId="21" fillId="0" borderId="0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vertical="center"/>
    </xf>
    <xf numFmtId="14" fontId="20" fillId="0" borderId="1" xfId="0" applyNumberFormat="1" applyFont="1" applyFill="1" applyBorder="1" applyAlignment="1" applyProtection="1">
      <alignment horizontal="center" vertical="center"/>
      <protection locked="0"/>
    </xf>
    <xf numFmtId="165" fontId="20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167" fontId="20" fillId="0" borderId="1" xfId="0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Fill="1" applyBorder="1" applyAlignment="1" applyProtection="1">
      <alignment horizontal="center" vertical="center"/>
    </xf>
    <xf numFmtId="167" fontId="20" fillId="0" borderId="1" xfId="0" applyNumberFormat="1" applyFont="1" applyFill="1" applyBorder="1" applyAlignment="1" applyProtection="1">
      <alignment horizontal="center" vertical="center"/>
      <protection locked="0"/>
    </xf>
    <xf numFmtId="167" fontId="20" fillId="0" borderId="1" xfId="1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right" vertical="center"/>
    </xf>
    <xf numFmtId="165" fontId="17" fillId="0" borderId="1" xfId="0" applyNumberFormat="1" applyFont="1" applyFill="1" applyBorder="1" applyAlignment="1" applyProtection="1">
      <alignment horizontal="center" vertical="center"/>
    </xf>
    <xf numFmtId="167" fontId="17" fillId="0" borderId="1" xfId="0" applyNumberFormat="1" applyFont="1" applyFill="1" applyBorder="1" applyAlignment="1" applyProtection="1">
      <alignment horizontal="center"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vertical="center"/>
    </xf>
    <xf numFmtId="2" fontId="19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2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left" vertical="center"/>
    </xf>
    <xf numFmtId="167" fontId="17" fillId="0" borderId="0" xfId="0" applyNumberFormat="1" applyFont="1" applyFill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166" fontId="17" fillId="0" borderId="0" xfId="0" applyNumberFormat="1" applyFont="1" applyFill="1" applyAlignment="1" applyProtection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vertical="center"/>
    </xf>
    <xf numFmtId="14" fontId="20" fillId="0" borderId="0" xfId="0" applyNumberFormat="1" applyFont="1" applyFill="1" applyBorder="1" applyAlignment="1" applyProtection="1">
      <alignment vertical="center"/>
    </xf>
    <xf numFmtId="14" fontId="20" fillId="0" borderId="0" xfId="0" applyNumberFormat="1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Alignment="1" applyProtection="1">
      <alignment horizontal="left" vertical="center"/>
    </xf>
    <xf numFmtId="0" fontId="20" fillId="0" borderId="0" xfId="0" applyFont="1" applyBorder="1" applyAlignment="1" applyProtection="1">
      <alignment vertical="center"/>
    </xf>
    <xf numFmtId="1" fontId="20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14" fontId="17" fillId="0" borderId="0" xfId="0" applyNumberFormat="1" applyFont="1" applyFill="1" applyBorder="1" applyAlignment="1" applyProtection="1">
      <alignment horizontal="center" vertical="center" shrinkToFit="1"/>
    </xf>
    <xf numFmtId="0" fontId="20" fillId="0" borderId="0" xfId="0" applyFont="1" applyAlignment="1">
      <alignment horizontal="right" vertical="center"/>
    </xf>
    <xf numFmtId="14" fontId="17" fillId="0" borderId="0" xfId="0" applyNumberFormat="1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1" fontId="20" fillId="0" borderId="0" xfId="0" applyNumberFormat="1" applyFont="1" applyFill="1" applyBorder="1" applyAlignment="1" applyProtection="1">
      <alignment horizontal="center" vertical="center"/>
      <protection locked="0"/>
    </xf>
    <xf numFmtId="166" fontId="20" fillId="0" borderId="0" xfId="0" applyNumberFormat="1" applyFont="1" applyFill="1" applyAlignment="1" applyProtection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 applyProtection="1">
      <alignment vertical="center"/>
    </xf>
    <xf numFmtId="0" fontId="23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center"/>
    </xf>
    <xf numFmtId="49" fontId="17" fillId="0" borderId="1" xfId="0" applyNumberFormat="1" applyFont="1" applyBorder="1" applyAlignment="1" applyProtection="1">
      <alignment horizontal="left" vertical="center"/>
      <protection locked="0"/>
    </xf>
    <xf numFmtId="49" fontId="17" fillId="0" borderId="1" xfId="0" quotePrefix="1" applyNumberFormat="1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" xfId="0" quotePrefix="1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</xf>
    <xf numFmtId="2" fontId="17" fillId="0" borderId="0" xfId="0" applyNumberFormat="1" applyFont="1" applyFill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20" fillId="0" borderId="12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5" fontId="21" fillId="0" borderId="9" xfId="0" applyNumberFormat="1" applyFont="1" applyBorder="1" applyAlignment="1" applyProtection="1">
      <alignment horizontal="center" vertical="center"/>
      <protection locked="0"/>
    </xf>
    <xf numFmtId="165" fontId="21" fillId="0" borderId="10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17" fillId="0" borderId="4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</cellXfs>
  <cellStyles count="2">
    <cellStyle name="Κανονικό" xfId="0" builtinId="0"/>
    <cellStyle name="Νόμισμα" xfId="1" builtinId="4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0</xdr:rowOff>
    </xdr:from>
    <xdr:to>
      <xdr:col>1</xdr:col>
      <xdr:colOff>1076325</xdr:colOff>
      <xdr:row>0</xdr:row>
      <xdr:rowOff>400050</xdr:rowOff>
    </xdr:to>
    <xdr:pic>
      <xdr:nvPicPr>
        <xdr:cNvPr id="2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0"/>
          <a:ext cx="419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sos_2/&#928;&#945;&#957;&#949;&#955;&#955;&#942;&#957;&#953;&#949;&#962;%20&#917;&#958;&#949;&#964;&#940;&#963;&#949;&#953;&#962;/&#928;&#945;&#957;&#949;&#955;&#955;&#945;&#948;&#953;&#954;&#941;&#962;%202022/&#927;&#948;&#951;&#947;&#943;&#949;&#962;%20-%20&#916;&#953;&#954;&#945;&#953;&#959;&#955;&#959;&#947;&#951;&#964;&#953;&#954;&#940;/&#916;&#945;&#960;&#940;&#957;&#949;&#962;%20&#928;&#945;&#957;&#949;&#955;&#955;&#951;&#957;&#943;&#969;&#957;/&#928;&#961;&#959;&#962;_&#931;&#967;&#959;&#955;&#949;&#943;&#945;_&#916;&#945;&#960;&#940;&#957;&#949;&#962;_2022/&#919;&#956;&#949;&#961;&#959;&#955;&#972;&#947;&#953;&#959;_&#924;&#949;&#964;&#945;&#954;&#953;&#957;&#942;&#963;&#949;&#969;&#957;_&#928;&#945;&#957;&#949;&#955;&#955;&#942;&#957;&#953;&#949;&#962;_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Ημερολόγιο"/>
      <sheetName val="Οδηγίες"/>
    </sheetNames>
    <sheetDataSet>
      <sheetData sheetId="0"/>
      <sheetData sheetId="1">
        <row r="18">
          <cell r="A18" t="str">
            <v xml:space="preserve"> </v>
          </cell>
        </row>
        <row r="19">
          <cell r="A19" t="str">
            <v>ΑΥΤΟΚΙΝΗΤΟ</v>
          </cell>
        </row>
        <row r="20">
          <cell r="A20" t="str">
            <v>ΜΟΤΟΣΥΚΛΕΤΑ</v>
          </cell>
        </row>
        <row r="21">
          <cell r="A21" t="str">
            <v>ΜΟΤΟΠΟΔΗΛΑΤΟ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view="pageBreakPreview" zoomScale="90" zoomScaleNormal="100" zoomScaleSheetLayoutView="90" workbookViewId="0">
      <selection activeCell="N17" sqref="N17:N18"/>
    </sheetView>
  </sheetViews>
  <sheetFormatPr defaultRowHeight="15"/>
  <cols>
    <col min="1" max="1" width="9.140625" style="5"/>
    <col min="2" max="2" width="45.5703125" style="5" customWidth="1"/>
    <col min="3" max="3" width="14.28515625" style="5" customWidth="1"/>
    <col min="4" max="4" width="8.42578125" style="5" customWidth="1"/>
    <col min="5" max="5" width="6.5703125" style="5" customWidth="1"/>
    <col min="6" max="6" width="7.85546875" style="5" customWidth="1"/>
    <col min="7" max="7" width="10.42578125" style="5" customWidth="1"/>
    <col min="8" max="8" width="10.140625" style="5" customWidth="1"/>
    <col min="9" max="9" width="12.140625" style="5" customWidth="1"/>
    <col min="10" max="10" width="11.140625" style="5" customWidth="1"/>
    <col min="11" max="11" width="10.42578125" style="5" customWidth="1"/>
    <col min="12" max="12" width="10.7109375" style="5" customWidth="1"/>
    <col min="13" max="13" width="9.140625" style="5"/>
    <col min="14" max="14" width="10.5703125" style="5" customWidth="1"/>
    <col min="15" max="15" width="10.85546875" style="5" bestFit="1" customWidth="1"/>
    <col min="16" max="16384" width="9.140625" style="5"/>
  </cols>
  <sheetData>
    <row r="1" spans="1:19" ht="32.25" customHeight="1">
      <c r="F1" s="20"/>
      <c r="G1" s="20"/>
      <c r="H1" s="20"/>
      <c r="I1" s="11"/>
    </row>
    <row r="2" spans="1:19" ht="12.75" customHeight="1">
      <c r="A2" s="87" t="s">
        <v>0</v>
      </c>
      <c r="B2" s="87"/>
      <c r="C2" s="1"/>
      <c r="D2" s="1"/>
      <c r="E2" s="1"/>
      <c r="F2" s="1"/>
      <c r="G2" s="1"/>
      <c r="H2" s="2"/>
      <c r="I2" s="3"/>
      <c r="J2" s="2"/>
      <c r="K2" s="3"/>
      <c r="L2" s="3"/>
      <c r="M2" s="3"/>
      <c r="N2" s="3"/>
      <c r="O2" s="21"/>
      <c r="P2" s="4"/>
      <c r="Q2" s="3"/>
      <c r="R2" s="3"/>
      <c r="S2" s="3"/>
    </row>
    <row r="3" spans="1:19" ht="15.75" customHeight="1">
      <c r="A3" s="87" t="s">
        <v>74</v>
      </c>
      <c r="B3" s="87"/>
      <c r="C3" s="1"/>
      <c r="D3" s="1"/>
      <c r="E3" s="1"/>
      <c r="F3" s="1"/>
      <c r="G3" s="1"/>
      <c r="H3" s="2"/>
      <c r="I3" s="3"/>
      <c r="J3" s="2"/>
      <c r="K3" s="3"/>
      <c r="L3" s="3"/>
      <c r="M3" s="3"/>
      <c r="N3" s="3"/>
      <c r="O3" s="21"/>
      <c r="P3" s="4"/>
      <c r="Q3" s="3"/>
      <c r="R3" s="3"/>
      <c r="S3" s="3"/>
    </row>
    <row r="4" spans="1:19" ht="12.75" customHeight="1">
      <c r="A4" s="87" t="s">
        <v>59</v>
      </c>
      <c r="B4" s="87"/>
      <c r="C4" s="87"/>
      <c r="D4" s="1"/>
      <c r="E4" s="1"/>
      <c r="F4" s="1"/>
      <c r="G4" s="1"/>
      <c r="H4" s="2"/>
      <c r="I4" s="3"/>
      <c r="J4" s="2"/>
      <c r="K4" s="3"/>
      <c r="L4" s="3"/>
      <c r="M4" s="3"/>
      <c r="N4" s="3"/>
      <c r="O4" s="3"/>
      <c r="P4" s="4"/>
      <c r="Q4" s="3"/>
      <c r="R4" s="3"/>
      <c r="S4" s="3"/>
    </row>
    <row r="5" spans="1:19" ht="14.1" customHeight="1">
      <c r="A5" s="87" t="s">
        <v>1</v>
      </c>
      <c r="B5" s="87"/>
      <c r="C5" s="1"/>
      <c r="D5" s="1"/>
      <c r="E5" s="1"/>
      <c r="F5" s="1"/>
      <c r="G5" s="1"/>
      <c r="H5" s="2"/>
      <c r="I5" s="3"/>
      <c r="J5" s="2"/>
      <c r="K5" s="3"/>
      <c r="L5" s="3"/>
      <c r="M5" s="3"/>
      <c r="N5" s="3"/>
      <c r="O5" s="3"/>
      <c r="P5" s="4"/>
      <c r="Q5" s="3"/>
      <c r="R5" s="3"/>
      <c r="S5" s="3"/>
    </row>
    <row r="6" spans="1:19" ht="14.1" customHeight="1">
      <c r="A6" s="87" t="s">
        <v>60</v>
      </c>
      <c r="B6" s="87"/>
      <c r="C6" s="1"/>
      <c r="D6" s="1"/>
      <c r="E6" s="1"/>
      <c r="F6" s="1"/>
      <c r="G6" s="1"/>
      <c r="H6" s="2"/>
      <c r="I6" s="3"/>
      <c r="J6" s="2"/>
      <c r="K6" s="3"/>
      <c r="L6" s="3"/>
      <c r="M6" s="3"/>
      <c r="N6" s="3"/>
      <c r="O6" s="3"/>
      <c r="P6" s="4"/>
      <c r="Q6" s="3"/>
      <c r="R6" s="3"/>
      <c r="S6" s="3"/>
    </row>
    <row r="7" spans="1:19" ht="14.25" customHeight="1">
      <c r="A7" s="107" t="s">
        <v>57</v>
      </c>
      <c r="B7" s="107"/>
      <c r="C7" s="1"/>
      <c r="D7" s="1"/>
      <c r="E7" s="1"/>
      <c r="F7" s="1"/>
      <c r="G7" s="1"/>
      <c r="H7" s="2"/>
      <c r="I7" s="3"/>
      <c r="J7" s="2"/>
      <c r="K7" s="3"/>
      <c r="L7" s="3"/>
      <c r="M7" s="3"/>
      <c r="N7" s="3"/>
      <c r="O7" s="3"/>
      <c r="P7" s="4"/>
      <c r="Q7" s="3"/>
      <c r="R7" s="3"/>
      <c r="S7" s="3"/>
    </row>
    <row r="8" spans="1:19" ht="14.25" customHeight="1">
      <c r="A8" s="31"/>
      <c r="B8" s="1"/>
      <c r="C8" s="1"/>
      <c r="D8" s="1"/>
      <c r="E8" s="1"/>
      <c r="F8" s="1"/>
      <c r="G8" s="1"/>
      <c r="H8" s="2"/>
      <c r="I8" s="3"/>
      <c r="J8" s="2"/>
      <c r="K8" s="3"/>
      <c r="L8" s="3"/>
      <c r="M8" s="3"/>
      <c r="N8" s="3"/>
      <c r="O8" s="3"/>
      <c r="P8" s="4"/>
      <c r="Q8" s="3"/>
      <c r="R8" s="3"/>
      <c r="S8" s="3"/>
    </row>
    <row r="9" spans="1:19" ht="16.5" customHeight="1">
      <c r="B9" s="108" t="s">
        <v>34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7"/>
      <c r="O9" s="7"/>
      <c r="P9" s="7"/>
      <c r="Q9" s="7"/>
      <c r="R9" s="7"/>
      <c r="S9" s="7"/>
    </row>
    <row r="10" spans="1:19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4.95" customHeight="1">
      <c r="A11" s="92" t="s">
        <v>15</v>
      </c>
      <c r="B11" s="92"/>
      <c r="C11" s="90"/>
      <c r="D11" s="90"/>
      <c r="E11" s="90"/>
      <c r="F11" s="90"/>
      <c r="G11" s="92" t="s">
        <v>68</v>
      </c>
      <c r="H11" s="92"/>
      <c r="I11" s="92"/>
      <c r="J11" s="118"/>
      <c r="K11" s="118"/>
      <c r="L11" s="112" t="s">
        <v>61</v>
      </c>
      <c r="M11" s="112"/>
      <c r="N11" s="113"/>
    </row>
    <row r="12" spans="1:19" ht="24.95" customHeight="1">
      <c r="A12" s="92" t="s">
        <v>14</v>
      </c>
      <c r="B12" s="92"/>
      <c r="C12" s="90"/>
      <c r="D12" s="90"/>
      <c r="E12" s="90"/>
      <c r="F12" s="90"/>
      <c r="G12" s="119" t="s">
        <v>69</v>
      </c>
      <c r="H12" s="120"/>
      <c r="I12" s="120"/>
      <c r="J12" s="120"/>
      <c r="K12" s="121"/>
      <c r="L12" s="96" t="s">
        <v>62</v>
      </c>
      <c r="M12" s="97"/>
      <c r="N12" s="98"/>
    </row>
    <row r="13" spans="1:19" ht="24.95" customHeight="1">
      <c r="A13" s="92" t="s">
        <v>46</v>
      </c>
      <c r="B13" s="92"/>
      <c r="C13" s="90"/>
      <c r="D13" s="90"/>
      <c r="E13" s="90"/>
      <c r="F13" s="90"/>
      <c r="G13" s="122"/>
      <c r="H13" s="122"/>
      <c r="I13" s="122"/>
      <c r="J13" s="122"/>
      <c r="K13" s="122"/>
      <c r="L13" s="112" t="s">
        <v>20</v>
      </c>
      <c r="M13" s="112"/>
      <c r="N13" s="113"/>
    </row>
    <row r="14" spans="1:19" ht="24.95" customHeight="1">
      <c r="A14" s="92" t="s">
        <v>17</v>
      </c>
      <c r="B14" s="92"/>
      <c r="C14" s="91"/>
      <c r="D14" s="91"/>
      <c r="E14" s="91"/>
      <c r="F14" s="91"/>
      <c r="G14" s="119" t="s">
        <v>49</v>
      </c>
      <c r="H14" s="120"/>
      <c r="I14" s="121"/>
      <c r="J14" s="118"/>
      <c r="K14" s="118"/>
      <c r="L14" s="97"/>
      <c r="M14" s="97"/>
      <c r="N14" s="98"/>
    </row>
    <row r="15" spans="1:19" ht="24.95" customHeight="1">
      <c r="A15" s="92" t="s">
        <v>16</v>
      </c>
      <c r="B15" s="92"/>
      <c r="C15" s="90"/>
      <c r="D15" s="90"/>
      <c r="E15" s="90"/>
      <c r="F15" s="90"/>
      <c r="G15" s="123" t="s">
        <v>21</v>
      </c>
      <c r="H15" s="123"/>
      <c r="I15" s="123"/>
      <c r="J15" s="123"/>
      <c r="K15" s="123"/>
      <c r="L15" s="111" t="s">
        <v>22</v>
      </c>
      <c r="M15" s="112"/>
      <c r="N15" s="113"/>
    </row>
    <row r="16" spans="1:19" ht="24.95" customHeight="1">
      <c r="A16" s="92" t="s">
        <v>19</v>
      </c>
      <c r="B16" s="92"/>
      <c r="C16" s="88"/>
      <c r="D16" s="89"/>
      <c r="E16" s="89"/>
      <c r="F16" s="89"/>
      <c r="G16" s="122"/>
      <c r="H16" s="122"/>
      <c r="I16" s="122"/>
      <c r="J16" s="122"/>
      <c r="K16" s="122"/>
      <c r="L16" s="96" t="s">
        <v>58</v>
      </c>
      <c r="M16" s="97"/>
      <c r="N16" s="98"/>
    </row>
    <row r="17" spans="1:15" ht="24.95" customHeight="1">
      <c r="A17" s="92" t="s">
        <v>25</v>
      </c>
      <c r="B17" s="92"/>
      <c r="C17" s="96"/>
      <c r="D17" s="97"/>
      <c r="E17" s="97"/>
      <c r="F17" s="97"/>
      <c r="G17" s="97"/>
      <c r="H17" s="97"/>
      <c r="I17" s="97"/>
      <c r="J17" s="97"/>
      <c r="K17" s="98"/>
      <c r="L17" s="102" t="s">
        <v>23</v>
      </c>
      <c r="M17" s="103"/>
      <c r="N17" s="104"/>
    </row>
    <row r="18" spans="1:15" ht="24.95" customHeight="1">
      <c r="A18" s="92" t="s">
        <v>66</v>
      </c>
      <c r="B18" s="92"/>
      <c r="C18" s="94"/>
      <c r="D18" s="95"/>
      <c r="E18" s="95"/>
      <c r="F18" s="95"/>
      <c r="G18" s="95"/>
      <c r="H18" s="95"/>
      <c r="I18" s="95"/>
      <c r="J18" s="95"/>
      <c r="K18" s="95"/>
      <c r="L18" s="109" t="s">
        <v>30</v>
      </c>
      <c r="M18" s="110"/>
      <c r="N18" s="105"/>
    </row>
    <row r="19" spans="1:15" ht="24.95" customHeight="1">
      <c r="A19" s="92" t="s">
        <v>67</v>
      </c>
      <c r="B19" s="92"/>
      <c r="C19" s="114"/>
      <c r="D19" s="115"/>
      <c r="E19" s="115"/>
      <c r="F19" s="115"/>
      <c r="G19" s="115"/>
      <c r="H19" s="115"/>
      <c r="I19" s="115"/>
      <c r="J19" s="115"/>
      <c r="K19" s="116"/>
      <c r="L19" s="37"/>
      <c r="M19" s="37"/>
      <c r="N19" s="38"/>
    </row>
    <row r="21" spans="1:15" ht="24.95" customHeight="1">
      <c r="A21" s="117" t="s">
        <v>38</v>
      </c>
      <c r="B21" s="117"/>
      <c r="C21" s="117"/>
      <c r="D21" s="100" t="str">
        <f>A7</f>
        <v>42ο ΒΑΘΜΟΛΟΓΙΚΟ ΚΕΝΤΡΟ ΠΥΡΓΟΥ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22"/>
    </row>
    <row r="22" spans="1:15" ht="24.95" customHeight="1">
      <c r="A22" s="99" t="s">
        <v>37</v>
      </c>
      <c r="B22" s="99"/>
      <c r="C22" s="99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22"/>
    </row>
    <row r="24" spans="1:15" ht="105" customHeight="1">
      <c r="A24" s="34"/>
      <c r="B24" s="35" t="s">
        <v>11</v>
      </c>
      <c r="C24" s="35" t="s">
        <v>9</v>
      </c>
      <c r="D24" s="106" t="s">
        <v>2</v>
      </c>
      <c r="E24" s="106"/>
      <c r="F24" s="106"/>
      <c r="G24" s="35" t="s">
        <v>3</v>
      </c>
      <c r="H24" s="36" t="s">
        <v>4</v>
      </c>
      <c r="I24" s="35" t="s">
        <v>50</v>
      </c>
      <c r="J24" s="36" t="s">
        <v>12</v>
      </c>
      <c r="K24" s="36" t="s">
        <v>10</v>
      </c>
      <c r="L24" s="36" t="s">
        <v>5</v>
      </c>
      <c r="M24" s="36" t="s">
        <v>51</v>
      </c>
      <c r="N24" s="36" t="s">
        <v>6</v>
      </c>
    </row>
    <row r="25" spans="1:15" ht="24.95" customHeight="1">
      <c r="A25" s="39" t="str">
        <f>IF(C25&lt;&gt;"",1,"")</f>
        <v/>
      </c>
      <c r="B25" s="33" t="str">
        <f>IF(C25&lt;&gt;"",CONCATENATE(L$14," - ",L$16," - ",L$14)," ")</f>
        <v xml:space="preserve"> </v>
      </c>
      <c r="C25" s="40"/>
      <c r="D25" s="41" t="str">
        <f>IF(C25&lt;&gt;"",$N$17,"")</f>
        <v/>
      </c>
      <c r="E25" s="42" t="s">
        <v>7</v>
      </c>
      <c r="F25" s="41" t="str">
        <f>D25</f>
        <v/>
      </c>
      <c r="G25" s="41" t="str">
        <f>IF(C25&lt;&gt;"",SUM(D25,F25),"")</f>
        <v/>
      </c>
      <c r="H25" s="43" t="str">
        <f>IF(C25&lt;&gt;"",ROUND(G25*VLOOKUP(L$12,Οδηγίες!$A$18:$B$21,2,FALSE),2),"")</f>
        <v/>
      </c>
      <c r="I25" s="44" t="str">
        <f>IF(C25&lt;&gt;"",IF($N$17&gt;50,1,""),"")</f>
        <v/>
      </c>
      <c r="J25" s="43" t="str">
        <f>IF(C25&lt;&gt;"",IF(I25&lt;&gt;"",I25*10,0),"")</f>
        <v/>
      </c>
      <c r="K25" s="45"/>
      <c r="L25" s="43" t="str">
        <f>IF(C25&lt;&gt;"",H25+J25+K25,"")</f>
        <v/>
      </c>
      <c r="M25" s="43" t="str">
        <f>IF(C25&lt;&gt;"",IF($C$13="ΑΝΑΠΛΗΡΩΤΗΣ",0,ROUND(J25*2%,2)),"")</f>
        <v/>
      </c>
      <c r="N25" s="46" t="str">
        <f t="shared" ref="N25:N32" si="0">IF(C25&lt;&gt;"",ROUND(L25-M25,2),"")</f>
        <v/>
      </c>
    </row>
    <row r="26" spans="1:15" ht="24.95" customHeight="1">
      <c r="A26" s="39" t="str">
        <f>IF(C26&lt;&gt;"",A25+1,"")</f>
        <v/>
      </c>
      <c r="B26" s="33" t="str">
        <f t="shared" ref="B26:B41" si="1">IF(C26&lt;&gt;"",CONCATENATE(L$14," - ",L$16," - ",L$14)," ")</f>
        <v xml:space="preserve"> </v>
      </c>
      <c r="C26" s="40"/>
      <c r="D26" s="41" t="str">
        <f t="shared" ref="D26:D41" si="2">IF(C26&lt;&gt;"",$N$17,"")</f>
        <v/>
      </c>
      <c r="E26" s="42" t="s">
        <v>7</v>
      </c>
      <c r="F26" s="41" t="str">
        <f t="shared" ref="F26:F41" si="3">D26</f>
        <v/>
      </c>
      <c r="G26" s="41" t="str">
        <f t="shared" ref="G26:G41" si="4">IF(C26&lt;&gt;"",SUM(D26,F26),"")</f>
        <v/>
      </c>
      <c r="H26" s="43" t="str">
        <f>IF(C26&lt;&gt;"",ROUND(G26*VLOOKUP(L$12,Οδηγίες!$A$18:$B$21,2,FALSE),2),"")</f>
        <v/>
      </c>
      <c r="I26" s="44" t="str">
        <f t="shared" ref="I26:I41" si="5">IF(C26&lt;&gt;"",IF($N$17&gt;50,1,""),"")</f>
        <v/>
      </c>
      <c r="J26" s="43" t="str">
        <f t="shared" ref="J26:J41" si="6">IF(C26&lt;&gt;"",IF(I26&lt;&gt;"",I26*10,0),"")</f>
        <v/>
      </c>
      <c r="K26" s="45"/>
      <c r="L26" s="43" t="str">
        <f t="shared" ref="L26:L41" si="7">IF(C26&lt;&gt;"",H26+J26+K26,"")</f>
        <v/>
      </c>
      <c r="M26" s="43" t="str">
        <f t="shared" ref="M26:M41" si="8">IF(C26&lt;&gt;"",IF($C$13="ΑΝΑΠΛΗΡΩΤΗΣ",0,ROUND(J26*2%,2)),"")</f>
        <v/>
      </c>
      <c r="N26" s="46" t="str">
        <f t="shared" si="0"/>
        <v/>
      </c>
    </row>
    <row r="27" spans="1:15" ht="24.95" customHeight="1">
      <c r="A27" s="39" t="str">
        <f t="shared" ref="A27:A41" si="9">IF(C27&lt;&gt;"",A26+1,"")</f>
        <v/>
      </c>
      <c r="B27" s="33" t="str">
        <f t="shared" si="1"/>
        <v xml:space="preserve"> </v>
      </c>
      <c r="C27" s="40"/>
      <c r="D27" s="41" t="str">
        <f t="shared" si="2"/>
        <v/>
      </c>
      <c r="E27" s="42" t="s">
        <v>7</v>
      </c>
      <c r="F27" s="41" t="str">
        <f t="shared" si="3"/>
        <v/>
      </c>
      <c r="G27" s="41" t="str">
        <f t="shared" si="4"/>
        <v/>
      </c>
      <c r="H27" s="43" t="str">
        <f>IF(C27&lt;&gt;"",ROUND(G27*VLOOKUP(L$12,Οδηγίες!$A$18:$B$21,2,FALSE),2),"")</f>
        <v/>
      </c>
      <c r="I27" s="44" t="str">
        <f t="shared" si="5"/>
        <v/>
      </c>
      <c r="J27" s="43" t="str">
        <f t="shared" si="6"/>
        <v/>
      </c>
      <c r="K27" s="45"/>
      <c r="L27" s="43" t="str">
        <f t="shared" si="7"/>
        <v/>
      </c>
      <c r="M27" s="43" t="str">
        <f t="shared" si="8"/>
        <v/>
      </c>
      <c r="N27" s="46" t="str">
        <f t="shared" si="0"/>
        <v/>
      </c>
    </row>
    <row r="28" spans="1:15" ht="24.95" customHeight="1">
      <c r="A28" s="39" t="str">
        <f t="shared" si="9"/>
        <v/>
      </c>
      <c r="B28" s="33" t="str">
        <f t="shared" si="1"/>
        <v xml:space="preserve"> </v>
      </c>
      <c r="C28" s="40"/>
      <c r="D28" s="41" t="str">
        <f t="shared" si="2"/>
        <v/>
      </c>
      <c r="E28" s="42" t="s">
        <v>7</v>
      </c>
      <c r="F28" s="41" t="str">
        <f t="shared" si="3"/>
        <v/>
      </c>
      <c r="G28" s="41" t="str">
        <f t="shared" si="4"/>
        <v/>
      </c>
      <c r="H28" s="43" t="str">
        <f>IF(C28&lt;&gt;"",ROUND(G28*VLOOKUP(L$12,Οδηγίες!$A$18:$B$21,2,FALSE),2),"")</f>
        <v/>
      </c>
      <c r="I28" s="44" t="str">
        <f t="shared" si="5"/>
        <v/>
      </c>
      <c r="J28" s="43" t="str">
        <f t="shared" si="6"/>
        <v/>
      </c>
      <c r="K28" s="45"/>
      <c r="L28" s="43" t="str">
        <f t="shared" si="7"/>
        <v/>
      </c>
      <c r="M28" s="43" t="str">
        <f t="shared" si="8"/>
        <v/>
      </c>
      <c r="N28" s="46" t="str">
        <f t="shared" si="0"/>
        <v/>
      </c>
    </row>
    <row r="29" spans="1:15" ht="24.95" customHeight="1">
      <c r="A29" s="39" t="str">
        <f t="shared" si="9"/>
        <v/>
      </c>
      <c r="B29" s="33" t="str">
        <f t="shared" si="1"/>
        <v xml:space="preserve"> </v>
      </c>
      <c r="C29" s="40"/>
      <c r="D29" s="41" t="str">
        <f t="shared" si="2"/>
        <v/>
      </c>
      <c r="E29" s="42" t="s">
        <v>7</v>
      </c>
      <c r="F29" s="41" t="str">
        <f t="shared" si="3"/>
        <v/>
      </c>
      <c r="G29" s="41" t="str">
        <f t="shared" si="4"/>
        <v/>
      </c>
      <c r="H29" s="43" t="str">
        <f>IF(C29&lt;&gt;"",ROUND(G29*VLOOKUP(L$12,Οδηγίες!$A$18:$B$21,2,FALSE),2),"")</f>
        <v/>
      </c>
      <c r="I29" s="44" t="str">
        <f t="shared" si="5"/>
        <v/>
      </c>
      <c r="J29" s="43" t="str">
        <f t="shared" si="6"/>
        <v/>
      </c>
      <c r="K29" s="45"/>
      <c r="L29" s="43" t="str">
        <f t="shared" si="7"/>
        <v/>
      </c>
      <c r="M29" s="43" t="str">
        <f t="shared" si="8"/>
        <v/>
      </c>
      <c r="N29" s="46" t="str">
        <f t="shared" si="0"/>
        <v/>
      </c>
    </row>
    <row r="30" spans="1:15" ht="24.95" customHeight="1">
      <c r="A30" s="39" t="str">
        <f t="shared" si="9"/>
        <v/>
      </c>
      <c r="B30" s="33" t="str">
        <f t="shared" si="1"/>
        <v xml:space="preserve"> </v>
      </c>
      <c r="C30" s="40"/>
      <c r="D30" s="41" t="str">
        <f t="shared" si="2"/>
        <v/>
      </c>
      <c r="E30" s="42" t="s">
        <v>7</v>
      </c>
      <c r="F30" s="41" t="str">
        <f t="shared" si="3"/>
        <v/>
      </c>
      <c r="G30" s="41" t="str">
        <f t="shared" si="4"/>
        <v/>
      </c>
      <c r="H30" s="43" t="str">
        <f>IF(C30&lt;&gt;"",ROUND(G30*VLOOKUP(L$12,Οδηγίες!$A$18:$B$21,2,FALSE),2),"")</f>
        <v/>
      </c>
      <c r="I30" s="44" t="str">
        <f t="shared" si="5"/>
        <v/>
      </c>
      <c r="J30" s="43" t="str">
        <f t="shared" si="6"/>
        <v/>
      </c>
      <c r="K30" s="45"/>
      <c r="L30" s="43" t="str">
        <f t="shared" si="7"/>
        <v/>
      </c>
      <c r="M30" s="43" t="str">
        <f t="shared" si="8"/>
        <v/>
      </c>
      <c r="N30" s="46" t="str">
        <f t="shared" si="0"/>
        <v/>
      </c>
    </row>
    <row r="31" spans="1:15" ht="24.95" customHeight="1">
      <c r="A31" s="39" t="str">
        <f t="shared" si="9"/>
        <v/>
      </c>
      <c r="B31" s="33" t="str">
        <f t="shared" si="1"/>
        <v xml:space="preserve"> </v>
      </c>
      <c r="C31" s="40"/>
      <c r="D31" s="41" t="str">
        <f t="shared" si="2"/>
        <v/>
      </c>
      <c r="E31" s="42" t="s">
        <v>7</v>
      </c>
      <c r="F31" s="41" t="str">
        <f t="shared" si="3"/>
        <v/>
      </c>
      <c r="G31" s="41" t="str">
        <f t="shared" si="4"/>
        <v/>
      </c>
      <c r="H31" s="43" t="str">
        <f>IF(C31&lt;&gt;"",ROUND(G31*VLOOKUP(L$12,Οδηγίες!$A$18:$B$21,2,FALSE),2),"")</f>
        <v/>
      </c>
      <c r="I31" s="44" t="str">
        <f t="shared" si="5"/>
        <v/>
      </c>
      <c r="J31" s="43" t="str">
        <f t="shared" si="6"/>
        <v/>
      </c>
      <c r="K31" s="45"/>
      <c r="L31" s="43" t="str">
        <f t="shared" si="7"/>
        <v/>
      </c>
      <c r="M31" s="43" t="str">
        <f t="shared" si="8"/>
        <v/>
      </c>
      <c r="N31" s="46" t="str">
        <f t="shared" si="0"/>
        <v/>
      </c>
    </row>
    <row r="32" spans="1:15" ht="24.95" customHeight="1">
      <c r="A32" s="39" t="str">
        <f t="shared" si="9"/>
        <v/>
      </c>
      <c r="B32" s="33" t="str">
        <f t="shared" si="1"/>
        <v xml:space="preserve"> </v>
      </c>
      <c r="C32" s="40"/>
      <c r="D32" s="41" t="str">
        <f t="shared" si="2"/>
        <v/>
      </c>
      <c r="E32" s="42" t="s">
        <v>7</v>
      </c>
      <c r="F32" s="41" t="str">
        <f t="shared" si="3"/>
        <v/>
      </c>
      <c r="G32" s="41" t="str">
        <f t="shared" si="4"/>
        <v/>
      </c>
      <c r="H32" s="43" t="str">
        <f>IF(C32&lt;&gt;"",ROUND(G32*VLOOKUP(L$12,Οδηγίες!$A$18:$B$21,2,FALSE),2),"")</f>
        <v/>
      </c>
      <c r="I32" s="44" t="str">
        <f t="shared" si="5"/>
        <v/>
      </c>
      <c r="J32" s="43" t="str">
        <f t="shared" si="6"/>
        <v/>
      </c>
      <c r="K32" s="45"/>
      <c r="L32" s="43" t="str">
        <f t="shared" si="7"/>
        <v/>
      </c>
      <c r="M32" s="43" t="str">
        <f t="shared" si="8"/>
        <v/>
      </c>
      <c r="N32" s="46" t="str">
        <f t="shared" si="0"/>
        <v/>
      </c>
    </row>
    <row r="33" spans="1:21" ht="24.95" customHeight="1">
      <c r="A33" s="39" t="str">
        <f t="shared" si="9"/>
        <v/>
      </c>
      <c r="B33" s="33" t="str">
        <f t="shared" si="1"/>
        <v xml:space="preserve"> </v>
      </c>
      <c r="C33" s="40"/>
      <c r="D33" s="41" t="str">
        <f t="shared" si="2"/>
        <v/>
      </c>
      <c r="E33" s="42" t="s">
        <v>7</v>
      </c>
      <c r="F33" s="41" t="str">
        <f t="shared" si="3"/>
        <v/>
      </c>
      <c r="G33" s="41" t="str">
        <f t="shared" si="4"/>
        <v/>
      </c>
      <c r="H33" s="43" t="str">
        <f>IF(C33&lt;&gt;"",ROUND(G33*VLOOKUP(L$12,Οδηγίες!$A$18:$B$21,2,FALSE),2),"")</f>
        <v/>
      </c>
      <c r="I33" s="44" t="str">
        <f t="shared" si="5"/>
        <v/>
      </c>
      <c r="J33" s="43" t="str">
        <f t="shared" si="6"/>
        <v/>
      </c>
      <c r="K33" s="45"/>
      <c r="L33" s="43" t="str">
        <f t="shared" si="7"/>
        <v/>
      </c>
      <c r="M33" s="43" t="str">
        <f t="shared" si="8"/>
        <v/>
      </c>
      <c r="N33" s="46" t="str">
        <f t="shared" ref="N33:N41" si="10">IF(C33&lt;&gt;"",ROUND(L33-M33,2),"")</f>
        <v/>
      </c>
    </row>
    <row r="34" spans="1:21" ht="24.95" customHeight="1">
      <c r="A34" s="39" t="str">
        <f t="shared" si="9"/>
        <v/>
      </c>
      <c r="B34" s="33" t="str">
        <f t="shared" si="1"/>
        <v xml:space="preserve"> </v>
      </c>
      <c r="C34" s="40"/>
      <c r="D34" s="41" t="str">
        <f t="shared" si="2"/>
        <v/>
      </c>
      <c r="E34" s="42" t="s">
        <v>7</v>
      </c>
      <c r="F34" s="41" t="str">
        <f t="shared" si="3"/>
        <v/>
      </c>
      <c r="G34" s="41" t="str">
        <f t="shared" si="4"/>
        <v/>
      </c>
      <c r="H34" s="43" t="str">
        <f>IF(C34&lt;&gt;"",ROUND(G34*VLOOKUP(L$12,Οδηγίες!$A$18:$B$21,2,FALSE),2),"")</f>
        <v/>
      </c>
      <c r="I34" s="44" t="str">
        <f t="shared" si="5"/>
        <v/>
      </c>
      <c r="J34" s="43" t="str">
        <f t="shared" si="6"/>
        <v/>
      </c>
      <c r="K34" s="45"/>
      <c r="L34" s="43" t="str">
        <f t="shared" si="7"/>
        <v/>
      </c>
      <c r="M34" s="43" t="str">
        <f t="shared" si="8"/>
        <v/>
      </c>
      <c r="N34" s="46" t="str">
        <f t="shared" si="10"/>
        <v/>
      </c>
    </row>
    <row r="35" spans="1:21" ht="24.95" customHeight="1">
      <c r="A35" s="39" t="str">
        <f t="shared" si="9"/>
        <v/>
      </c>
      <c r="B35" s="33" t="str">
        <f t="shared" si="1"/>
        <v xml:space="preserve"> </v>
      </c>
      <c r="C35" s="40"/>
      <c r="D35" s="41" t="str">
        <f t="shared" si="2"/>
        <v/>
      </c>
      <c r="E35" s="42" t="s">
        <v>7</v>
      </c>
      <c r="F35" s="41" t="str">
        <f t="shared" si="3"/>
        <v/>
      </c>
      <c r="G35" s="41" t="str">
        <f t="shared" si="4"/>
        <v/>
      </c>
      <c r="H35" s="43" t="str">
        <f>IF(C35&lt;&gt;"",ROUND(G35*VLOOKUP(L$12,Οδηγίες!$A$18:$B$21,2,FALSE),2),"")</f>
        <v/>
      </c>
      <c r="I35" s="44" t="str">
        <f t="shared" si="5"/>
        <v/>
      </c>
      <c r="J35" s="43" t="str">
        <f t="shared" si="6"/>
        <v/>
      </c>
      <c r="K35" s="45"/>
      <c r="L35" s="43" t="str">
        <f t="shared" si="7"/>
        <v/>
      </c>
      <c r="M35" s="43" t="str">
        <f t="shared" si="8"/>
        <v/>
      </c>
      <c r="N35" s="46" t="str">
        <f t="shared" si="10"/>
        <v/>
      </c>
    </row>
    <row r="36" spans="1:21" ht="24.95" customHeight="1">
      <c r="A36" s="39" t="str">
        <f t="shared" si="9"/>
        <v/>
      </c>
      <c r="B36" s="33" t="str">
        <f t="shared" si="1"/>
        <v xml:space="preserve"> </v>
      </c>
      <c r="C36" s="40"/>
      <c r="D36" s="41" t="str">
        <f t="shared" si="2"/>
        <v/>
      </c>
      <c r="E36" s="42" t="s">
        <v>7</v>
      </c>
      <c r="F36" s="41" t="str">
        <f t="shared" si="3"/>
        <v/>
      </c>
      <c r="G36" s="41" t="str">
        <f t="shared" si="4"/>
        <v/>
      </c>
      <c r="H36" s="43" t="str">
        <f>IF(C36&lt;&gt;"",ROUND(G36*VLOOKUP(L$12,Οδηγίες!$A$18:$B$21,2,FALSE),2),"")</f>
        <v/>
      </c>
      <c r="I36" s="44" t="str">
        <f t="shared" si="5"/>
        <v/>
      </c>
      <c r="J36" s="43" t="str">
        <f t="shared" si="6"/>
        <v/>
      </c>
      <c r="K36" s="45"/>
      <c r="L36" s="43" t="str">
        <f t="shared" si="7"/>
        <v/>
      </c>
      <c r="M36" s="43" t="str">
        <f t="shared" si="8"/>
        <v/>
      </c>
      <c r="N36" s="46" t="str">
        <f t="shared" si="10"/>
        <v/>
      </c>
    </row>
    <row r="37" spans="1:21" ht="24.95" customHeight="1">
      <c r="A37" s="39" t="str">
        <f t="shared" si="9"/>
        <v/>
      </c>
      <c r="B37" s="33" t="str">
        <f t="shared" si="1"/>
        <v xml:space="preserve"> </v>
      </c>
      <c r="C37" s="40"/>
      <c r="D37" s="41" t="str">
        <f t="shared" si="2"/>
        <v/>
      </c>
      <c r="E37" s="42" t="s">
        <v>7</v>
      </c>
      <c r="F37" s="41" t="str">
        <f t="shared" si="3"/>
        <v/>
      </c>
      <c r="G37" s="41" t="str">
        <f t="shared" si="4"/>
        <v/>
      </c>
      <c r="H37" s="43" t="str">
        <f>IF(C37&lt;&gt;"",ROUND(G37*VLOOKUP(L$12,Οδηγίες!$A$18:$B$21,2,FALSE),2),"")</f>
        <v/>
      </c>
      <c r="I37" s="44" t="str">
        <f t="shared" si="5"/>
        <v/>
      </c>
      <c r="J37" s="43" t="str">
        <f t="shared" si="6"/>
        <v/>
      </c>
      <c r="K37" s="45"/>
      <c r="L37" s="43" t="str">
        <f t="shared" si="7"/>
        <v/>
      </c>
      <c r="M37" s="43" t="str">
        <f t="shared" si="8"/>
        <v/>
      </c>
      <c r="N37" s="46" t="str">
        <f t="shared" si="10"/>
        <v/>
      </c>
    </row>
    <row r="38" spans="1:21" ht="24.95" customHeight="1">
      <c r="A38" s="39" t="str">
        <f t="shared" si="9"/>
        <v/>
      </c>
      <c r="B38" s="33" t="str">
        <f t="shared" si="1"/>
        <v xml:space="preserve"> </v>
      </c>
      <c r="C38" s="40"/>
      <c r="D38" s="41" t="str">
        <f t="shared" si="2"/>
        <v/>
      </c>
      <c r="E38" s="42" t="s">
        <v>7</v>
      </c>
      <c r="F38" s="41" t="str">
        <f t="shared" si="3"/>
        <v/>
      </c>
      <c r="G38" s="41" t="str">
        <f t="shared" si="4"/>
        <v/>
      </c>
      <c r="H38" s="43" t="str">
        <f>IF(C38&lt;&gt;"",ROUND(G38*VLOOKUP(L$12,Οδηγίες!$A$18:$B$21,2,FALSE),2),"")</f>
        <v/>
      </c>
      <c r="I38" s="44" t="str">
        <f t="shared" si="5"/>
        <v/>
      </c>
      <c r="J38" s="43" t="str">
        <f t="shared" si="6"/>
        <v/>
      </c>
      <c r="K38" s="45"/>
      <c r="L38" s="43" t="str">
        <f t="shared" si="7"/>
        <v/>
      </c>
      <c r="M38" s="43" t="str">
        <f t="shared" si="8"/>
        <v/>
      </c>
      <c r="N38" s="46" t="str">
        <f t="shared" si="10"/>
        <v/>
      </c>
    </row>
    <row r="39" spans="1:21" ht="24.95" customHeight="1">
      <c r="A39" s="39" t="str">
        <f t="shared" si="9"/>
        <v/>
      </c>
      <c r="B39" s="33" t="str">
        <f t="shared" si="1"/>
        <v xml:space="preserve"> </v>
      </c>
      <c r="C39" s="40"/>
      <c r="D39" s="41" t="str">
        <f t="shared" si="2"/>
        <v/>
      </c>
      <c r="E39" s="42" t="s">
        <v>7</v>
      </c>
      <c r="F39" s="41" t="str">
        <f t="shared" si="3"/>
        <v/>
      </c>
      <c r="G39" s="41" t="str">
        <f t="shared" si="4"/>
        <v/>
      </c>
      <c r="H39" s="43" t="str">
        <f>IF(C39&lt;&gt;"",ROUND(G39*VLOOKUP(L$12,Οδηγίες!$A$18:$B$21,2,FALSE),2),"")</f>
        <v/>
      </c>
      <c r="I39" s="44" t="str">
        <f t="shared" si="5"/>
        <v/>
      </c>
      <c r="J39" s="43"/>
      <c r="K39" s="45"/>
      <c r="L39" s="43" t="str">
        <f t="shared" si="7"/>
        <v/>
      </c>
      <c r="M39" s="43" t="str">
        <f t="shared" si="8"/>
        <v/>
      </c>
      <c r="N39" s="46" t="str">
        <f t="shared" si="10"/>
        <v/>
      </c>
    </row>
    <row r="40" spans="1:21" ht="24.95" customHeight="1">
      <c r="A40" s="39" t="str">
        <f t="shared" si="9"/>
        <v/>
      </c>
      <c r="B40" s="33" t="str">
        <f t="shared" si="1"/>
        <v xml:space="preserve"> </v>
      </c>
      <c r="C40" s="40"/>
      <c r="D40" s="41" t="str">
        <f t="shared" si="2"/>
        <v/>
      </c>
      <c r="E40" s="42" t="s">
        <v>7</v>
      </c>
      <c r="F40" s="41" t="str">
        <f t="shared" si="3"/>
        <v/>
      </c>
      <c r="G40" s="41" t="str">
        <f t="shared" si="4"/>
        <v/>
      </c>
      <c r="H40" s="43" t="str">
        <f>IF(C40&lt;&gt;"",ROUND(G40*VLOOKUP(L$12,Οδηγίες!$A$18:$B$21,2,FALSE),2),"")</f>
        <v/>
      </c>
      <c r="I40" s="44" t="str">
        <f t="shared" si="5"/>
        <v/>
      </c>
      <c r="J40" s="43"/>
      <c r="K40" s="45"/>
      <c r="L40" s="43" t="str">
        <f t="shared" si="7"/>
        <v/>
      </c>
      <c r="M40" s="43" t="str">
        <f t="shared" si="8"/>
        <v/>
      </c>
      <c r="N40" s="46" t="str">
        <f t="shared" si="10"/>
        <v/>
      </c>
    </row>
    <row r="41" spans="1:21" ht="24.95" customHeight="1">
      <c r="A41" s="39" t="str">
        <f t="shared" si="9"/>
        <v/>
      </c>
      <c r="B41" s="33" t="str">
        <f t="shared" si="1"/>
        <v xml:space="preserve"> </v>
      </c>
      <c r="C41" s="40"/>
      <c r="D41" s="41" t="str">
        <f t="shared" si="2"/>
        <v/>
      </c>
      <c r="E41" s="42" t="s">
        <v>7</v>
      </c>
      <c r="F41" s="41" t="str">
        <f t="shared" si="3"/>
        <v/>
      </c>
      <c r="G41" s="41" t="str">
        <f t="shared" si="4"/>
        <v/>
      </c>
      <c r="H41" s="43" t="str">
        <f>IF(C41&lt;&gt;"",ROUND(G41*VLOOKUP(L$12,Οδηγίες!$A$18:$B$21,2,FALSE),2),"")</f>
        <v/>
      </c>
      <c r="I41" s="44" t="str">
        <f t="shared" si="5"/>
        <v/>
      </c>
      <c r="J41" s="43" t="str">
        <f t="shared" si="6"/>
        <v/>
      </c>
      <c r="K41" s="45"/>
      <c r="L41" s="43" t="str">
        <f t="shared" si="7"/>
        <v/>
      </c>
      <c r="M41" s="43" t="str">
        <f t="shared" si="8"/>
        <v/>
      </c>
      <c r="N41" s="46" t="str">
        <f t="shared" si="10"/>
        <v/>
      </c>
    </row>
    <row r="42" spans="1:21" ht="24.95" customHeight="1">
      <c r="A42" s="39"/>
      <c r="B42" s="47" t="s">
        <v>13</v>
      </c>
      <c r="C42" s="47"/>
      <c r="D42" s="48"/>
      <c r="E42" s="47"/>
      <c r="F42" s="48"/>
      <c r="G42" s="49" t="str">
        <f>IF(SUM(G25:G41)&gt;0,SUM(G25:G41),"")</f>
        <v/>
      </c>
      <c r="H42" s="50" t="str">
        <f>IF(SUM(H25:H41)&gt;0,SUM(H25:H41),"")</f>
        <v/>
      </c>
      <c r="I42" s="51" t="str">
        <f t="shared" ref="I42:N42" si="11">IF(SUM(I25:I41)&gt;0,SUM(I25:I41),"")</f>
        <v/>
      </c>
      <c r="J42" s="50" t="str">
        <f t="shared" si="11"/>
        <v/>
      </c>
      <c r="K42" s="50" t="str">
        <f t="shared" si="11"/>
        <v/>
      </c>
      <c r="L42" s="50" t="str">
        <f t="shared" si="11"/>
        <v/>
      </c>
      <c r="M42" s="50" t="str">
        <f t="shared" si="11"/>
        <v/>
      </c>
      <c r="N42" s="50" t="str">
        <f t="shared" si="11"/>
        <v/>
      </c>
    </row>
    <row r="43" spans="1:21" ht="18" customHeight="1"/>
    <row r="44" spans="1:21" ht="20.100000000000001" customHeight="1">
      <c r="A44" s="52"/>
      <c r="B44" s="53" t="s">
        <v>31</v>
      </c>
      <c r="C44" s="52"/>
      <c r="D44" s="52"/>
      <c r="E44" s="52"/>
      <c r="F44" s="54" t="s">
        <v>8</v>
      </c>
      <c r="G44" s="55"/>
      <c r="H44" s="55"/>
      <c r="I44" s="56"/>
      <c r="J44" s="57"/>
      <c r="K44" s="58"/>
      <c r="L44" s="54"/>
      <c r="M44" s="54"/>
      <c r="N44" s="58"/>
      <c r="O44" s="16"/>
      <c r="P44" s="16"/>
      <c r="Q44" s="16"/>
      <c r="R44" s="16"/>
      <c r="S44" s="23"/>
      <c r="U44" s="24"/>
    </row>
    <row r="45" spans="1:21" ht="20.100000000000001" customHeight="1">
      <c r="A45" s="52"/>
      <c r="B45" s="59" t="s">
        <v>42</v>
      </c>
      <c r="C45" s="60"/>
      <c r="D45" s="60"/>
      <c r="E45" s="60"/>
      <c r="F45" s="61" t="s">
        <v>52</v>
      </c>
      <c r="G45" s="60"/>
      <c r="H45" s="60"/>
      <c r="I45" s="53"/>
      <c r="J45" s="59"/>
      <c r="K45" s="58"/>
      <c r="L45" s="61"/>
      <c r="M45" s="61"/>
      <c r="N45" s="62" t="str">
        <f>+H42</f>
        <v/>
      </c>
      <c r="O45" s="25"/>
      <c r="P45" s="25"/>
      <c r="Q45" s="25"/>
      <c r="S45" s="25"/>
      <c r="U45" s="26"/>
    </row>
    <row r="46" spans="1:21" ht="20.100000000000001" customHeight="1">
      <c r="A46" s="52"/>
      <c r="B46" s="52" t="s">
        <v>24</v>
      </c>
      <c r="C46" s="60"/>
      <c r="D46" s="60"/>
      <c r="E46" s="60"/>
      <c r="F46" s="61" t="s">
        <v>53</v>
      </c>
      <c r="G46" s="60"/>
      <c r="H46" s="60"/>
      <c r="I46" s="63"/>
      <c r="J46" s="58"/>
      <c r="K46" s="58"/>
      <c r="L46" s="61"/>
      <c r="M46" s="61"/>
      <c r="N46" s="64" t="str">
        <f>I42</f>
        <v/>
      </c>
      <c r="O46" s="25"/>
      <c r="P46" s="25"/>
      <c r="Q46" s="25"/>
      <c r="S46" s="25"/>
    </row>
    <row r="47" spans="1:21" ht="20.100000000000001" customHeight="1">
      <c r="A47" s="52"/>
      <c r="B47" s="59" t="s">
        <v>32</v>
      </c>
      <c r="C47" s="65"/>
      <c r="D47" s="65"/>
      <c r="E47" s="65"/>
      <c r="F47" s="61" t="s">
        <v>54</v>
      </c>
      <c r="G47" s="66"/>
      <c r="H47" s="66"/>
      <c r="I47" s="63"/>
      <c r="J47" s="58"/>
      <c r="K47" s="58"/>
      <c r="L47" s="61"/>
      <c r="M47" s="61"/>
      <c r="N47" s="62" t="str">
        <f>+J42</f>
        <v/>
      </c>
      <c r="O47" s="25"/>
      <c r="P47" s="25"/>
      <c r="Q47" s="25"/>
      <c r="S47" s="25"/>
    </row>
    <row r="48" spans="1:21" ht="20.100000000000001" customHeight="1">
      <c r="A48" s="52"/>
      <c r="B48" s="67" t="s">
        <v>33</v>
      </c>
      <c r="C48" s="68"/>
      <c r="D48" s="68"/>
      <c r="E48" s="68"/>
      <c r="F48" s="61" t="s">
        <v>56</v>
      </c>
      <c r="G48" s="68"/>
      <c r="H48" s="69"/>
      <c r="I48" s="63"/>
      <c r="J48" s="58"/>
      <c r="K48" s="58"/>
      <c r="L48" s="61"/>
      <c r="M48" s="61"/>
      <c r="N48" s="62" t="str">
        <f>+M42</f>
        <v/>
      </c>
      <c r="O48" s="25"/>
      <c r="P48" s="25"/>
      <c r="Q48" s="25"/>
      <c r="S48" s="25"/>
    </row>
    <row r="49" spans="1:21" ht="20.100000000000001" customHeight="1">
      <c r="A49" s="52"/>
      <c r="B49" s="52"/>
      <c r="C49" s="68"/>
      <c r="D49" s="68"/>
      <c r="E49" s="68"/>
      <c r="F49" s="61" t="s">
        <v>55</v>
      </c>
      <c r="G49" s="68"/>
      <c r="H49" s="69"/>
      <c r="I49" s="63"/>
      <c r="J49" s="58"/>
      <c r="K49" s="58"/>
      <c r="L49" s="61"/>
      <c r="M49" s="61"/>
      <c r="N49" s="62" t="str">
        <f>K42</f>
        <v/>
      </c>
      <c r="O49" s="25"/>
      <c r="P49" s="25"/>
      <c r="Q49" s="25"/>
      <c r="S49" s="25"/>
    </row>
    <row r="50" spans="1:21" ht="20.100000000000001" customHeight="1">
      <c r="A50" s="52"/>
      <c r="B50" s="70"/>
      <c r="C50" s="70"/>
      <c r="D50" s="70"/>
      <c r="E50" s="70"/>
      <c r="F50" s="71" t="s">
        <v>47</v>
      </c>
      <c r="G50" s="72"/>
      <c r="H50" s="73"/>
      <c r="I50" s="74"/>
      <c r="J50" s="74"/>
      <c r="K50" s="58"/>
      <c r="L50" s="71"/>
      <c r="M50" s="71"/>
      <c r="N50" s="64" t="str">
        <f>+N42</f>
        <v/>
      </c>
      <c r="O50" s="25"/>
      <c r="P50" s="25"/>
      <c r="Q50" s="25"/>
      <c r="S50" s="25"/>
    </row>
    <row r="51" spans="1:21" ht="20.100000000000001" customHeight="1">
      <c r="A51" s="52"/>
      <c r="B51" s="75" t="s">
        <v>70</v>
      </c>
      <c r="C51" s="52"/>
      <c r="D51" s="52"/>
      <c r="E51" s="52"/>
      <c r="F51" s="71"/>
      <c r="G51" s="72"/>
      <c r="H51" s="73"/>
      <c r="I51" s="74"/>
      <c r="J51" s="74"/>
      <c r="K51" s="58"/>
      <c r="L51" s="71"/>
      <c r="M51" s="71"/>
      <c r="N51" s="64"/>
      <c r="O51" s="25"/>
      <c r="P51" s="14"/>
      <c r="Q51" s="14"/>
      <c r="R51" s="14"/>
      <c r="S51" s="25"/>
    </row>
    <row r="52" spans="1:21" ht="20.100000000000001" customHeight="1">
      <c r="A52" s="52"/>
      <c r="B52" s="76" t="s">
        <v>71</v>
      </c>
      <c r="C52" s="52"/>
      <c r="D52" s="77"/>
      <c r="E52" s="52"/>
      <c r="F52" s="71" t="s">
        <v>26</v>
      </c>
      <c r="G52" s="72"/>
      <c r="H52" s="73"/>
      <c r="I52" s="74"/>
      <c r="J52" s="74"/>
      <c r="K52" s="58"/>
      <c r="L52" s="71"/>
      <c r="M52" s="71"/>
      <c r="N52" s="64"/>
      <c r="O52" s="25"/>
      <c r="P52" s="9"/>
      <c r="Q52" s="9"/>
      <c r="R52" s="9"/>
      <c r="S52" s="25"/>
    </row>
    <row r="53" spans="1:21" ht="20.100000000000001" customHeight="1">
      <c r="A53" s="52"/>
      <c r="B53" s="52"/>
      <c r="C53" s="78"/>
      <c r="D53" s="78"/>
      <c r="E53" s="78"/>
      <c r="F53" s="71" t="s">
        <v>27</v>
      </c>
      <c r="G53" s="72"/>
      <c r="H53" s="73"/>
      <c r="I53" s="74"/>
      <c r="J53" s="74"/>
      <c r="K53" s="58"/>
      <c r="L53" s="71"/>
      <c r="M53" s="71"/>
      <c r="N53" s="64"/>
      <c r="O53" s="25"/>
      <c r="P53" s="9"/>
      <c r="Q53" s="9"/>
      <c r="R53" s="14"/>
      <c r="S53" s="25"/>
    </row>
    <row r="54" spans="1:21" ht="20.100000000000001" customHeight="1">
      <c r="A54" s="52"/>
      <c r="B54" s="79"/>
      <c r="C54" s="53"/>
      <c r="D54" s="53"/>
      <c r="E54" s="53"/>
      <c r="F54" s="61" t="s">
        <v>28</v>
      </c>
      <c r="G54" s="72"/>
      <c r="H54" s="73"/>
      <c r="I54" s="74"/>
      <c r="J54" s="74"/>
      <c r="K54" s="58"/>
      <c r="L54" s="71"/>
      <c r="M54" s="71"/>
      <c r="N54" s="64"/>
      <c r="O54" s="25"/>
      <c r="P54" s="6"/>
      <c r="Q54" s="6"/>
      <c r="R54" s="6"/>
      <c r="S54" s="14"/>
      <c r="T54" s="14"/>
    </row>
    <row r="55" spans="1:21" ht="20.100000000000001" customHeight="1">
      <c r="A55" s="52"/>
      <c r="B55" s="80" t="s">
        <v>72</v>
      </c>
      <c r="C55" s="53"/>
      <c r="D55" s="53"/>
      <c r="E55" s="53"/>
      <c r="F55" s="59" t="s">
        <v>18</v>
      </c>
      <c r="G55" s="72"/>
      <c r="H55" s="73"/>
      <c r="I55" s="74"/>
      <c r="J55" s="74"/>
      <c r="K55" s="58"/>
      <c r="L55" s="71"/>
      <c r="M55" s="71"/>
      <c r="N55" s="64"/>
      <c r="O55" s="25"/>
      <c r="P55" s="25"/>
      <c r="Q55" s="25"/>
      <c r="R55" s="10"/>
      <c r="S55" s="14"/>
      <c r="T55" s="14"/>
    </row>
    <row r="56" spans="1:21" ht="20.100000000000001" customHeight="1">
      <c r="A56" s="52"/>
      <c r="B56" s="80" t="s">
        <v>73</v>
      </c>
      <c r="C56" s="81"/>
      <c r="D56" s="81"/>
      <c r="E56" s="81"/>
      <c r="F56" s="61" t="s">
        <v>29</v>
      </c>
      <c r="G56" s="70"/>
      <c r="H56" s="82"/>
      <c r="I56" s="74"/>
      <c r="J56" s="74"/>
      <c r="K56" s="52"/>
      <c r="L56" s="61"/>
      <c r="M56" s="61"/>
      <c r="N56" s="83"/>
      <c r="O56" s="25"/>
      <c r="S56" s="14"/>
      <c r="T56" s="14"/>
    </row>
    <row r="57" spans="1:21" ht="20.100000000000001" customHeight="1">
      <c r="A57" s="52"/>
      <c r="B57" s="52"/>
      <c r="C57" s="52"/>
      <c r="D57" s="52"/>
      <c r="E57" s="84"/>
      <c r="F57" s="61" t="s">
        <v>48</v>
      </c>
      <c r="G57" s="70"/>
      <c r="H57" s="82"/>
      <c r="I57" s="74"/>
      <c r="J57" s="74"/>
      <c r="K57" s="52"/>
      <c r="L57" s="61"/>
      <c r="M57" s="61"/>
      <c r="N57" s="83"/>
      <c r="O57" s="14"/>
      <c r="S57" s="6"/>
      <c r="T57" s="6"/>
      <c r="U57" s="6"/>
    </row>
    <row r="58" spans="1:21" ht="20.100000000000001" customHeight="1">
      <c r="A58" s="52"/>
      <c r="B58" s="85"/>
      <c r="C58" s="85"/>
      <c r="D58" s="85"/>
      <c r="E58" s="85"/>
      <c r="F58" s="61"/>
      <c r="G58" s="70"/>
      <c r="H58" s="82"/>
      <c r="I58" s="74"/>
      <c r="J58" s="74"/>
      <c r="K58" s="52"/>
      <c r="L58" s="61"/>
      <c r="M58" s="86"/>
      <c r="N58" s="86"/>
      <c r="O58" s="9"/>
      <c r="S58" s="25"/>
    </row>
    <row r="59" spans="1:21" ht="20.100000000000001" customHeight="1">
      <c r="A59" s="52"/>
      <c r="B59" s="52"/>
      <c r="C59" s="52"/>
      <c r="D59" s="52"/>
      <c r="E59" s="52"/>
      <c r="F59" s="93" t="s">
        <v>35</v>
      </c>
      <c r="G59" s="93"/>
      <c r="H59" s="93"/>
      <c r="I59" s="93"/>
      <c r="J59" s="93"/>
      <c r="K59" s="93"/>
      <c r="L59" s="93"/>
      <c r="M59" s="93"/>
      <c r="N59" s="93"/>
      <c r="O59" s="9"/>
    </row>
    <row r="60" spans="1:21" ht="20.100000000000001" customHeight="1">
      <c r="F60" s="19"/>
      <c r="G60" s="18"/>
      <c r="H60" s="18"/>
      <c r="I60" s="18"/>
      <c r="J60" s="30"/>
      <c r="K60" s="18"/>
      <c r="L60" s="18"/>
      <c r="M60" s="9"/>
      <c r="N60" s="9"/>
      <c r="O60" s="6"/>
    </row>
    <row r="61" spans="1:21" ht="20.100000000000001" customHeight="1">
      <c r="F61" s="19"/>
      <c r="G61" s="20"/>
      <c r="H61" s="20"/>
      <c r="J61" s="12"/>
      <c r="L61" s="8"/>
      <c r="M61" s="6"/>
      <c r="N61" s="6"/>
      <c r="O61" s="21"/>
    </row>
    <row r="62" spans="1:21" ht="23.1" customHeight="1"/>
    <row r="63" spans="1:21">
      <c r="F63" s="8"/>
      <c r="G63" s="6"/>
      <c r="H63" s="6"/>
      <c r="I63" s="12"/>
      <c r="J63" s="12"/>
      <c r="L63" s="6"/>
    </row>
    <row r="64" spans="1:21">
      <c r="F64" s="6"/>
      <c r="G64" s="6"/>
      <c r="H64" s="6"/>
      <c r="I64" s="12"/>
      <c r="J64" s="12"/>
      <c r="L64" s="21"/>
    </row>
    <row r="65" spans="6:10">
      <c r="G65" s="15"/>
      <c r="H65" s="15"/>
      <c r="I65" s="13"/>
      <c r="J65" s="12"/>
    </row>
    <row r="66" spans="6:10">
      <c r="F66" s="15"/>
      <c r="G66" s="27"/>
      <c r="H66" s="27"/>
      <c r="I66" s="28"/>
      <c r="J66" s="13"/>
    </row>
    <row r="67" spans="6:10">
      <c r="F67" s="27"/>
      <c r="G67" s="17"/>
      <c r="H67" s="17"/>
      <c r="I67" s="28"/>
      <c r="J67" s="13"/>
    </row>
    <row r="68" spans="6:10">
      <c r="F68" s="17"/>
    </row>
  </sheetData>
  <sheetProtection selectLockedCells="1"/>
  <mergeCells count="48">
    <mergeCell ref="G13:K13"/>
    <mergeCell ref="G15:K15"/>
    <mergeCell ref="G16:K16"/>
    <mergeCell ref="G14:I14"/>
    <mergeCell ref="J14:K14"/>
    <mergeCell ref="D24:F24"/>
    <mergeCell ref="A4:C4"/>
    <mergeCell ref="A7:B7"/>
    <mergeCell ref="B9:M9"/>
    <mergeCell ref="L18:M18"/>
    <mergeCell ref="L15:N15"/>
    <mergeCell ref="L16:N16"/>
    <mergeCell ref="A19:B19"/>
    <mergeCell ref="C19:K19"/>
    <mergeCell ref="A21:C21"/>
    <mergeCell ref="L11:N11"/>
    <mergeCell ref="L12:N12"/>
    <mergeCell ref="L13:N13"/>
    <mergeCell ref="L14:N14"/>
    <mergeCell ref="J11:K11"/>
    <mergeCell ref="G12:K12"/>
    <mergeCell ref="F59:N59"/>
    <mergeCell ref="A11:B11"/>
    <mergeCell ref="A12:B12"/>
    <mergeCell ref="A13:B13"/>
    <mergeCell ref="A14:B14"/>
    <mergeCell ref="A15:B15"/>
    <mergeCell ref="G11:I11"/>
    <mergeCell ref="A18:B18"/>
    <mergeCell ref="C18:K18"/>
    <mergeCell ref="C17:K17"/>
    <mergeCell ref="A22:C22"/>
    <mergeCell ref="A17:B17"/>
    <mergeCell ref="D21:N21"/>
    <mergeCell ref="D22:N22"/>
    <mergeCell ref="L17:M17"/>
    <mergeCell ref="N17:N18"/>
    <mergeCell ref="A2:B2"/>
    <mergeCell ref="A3:B3"/>
    <mergeCell ref="A5:B5"/>
    <mergeCell ref="A6:B6"/>
    <mergeCell ref="C16:F16"/>
    <mergeCell ref="C11:F11"/>
    <mergeCell ref="C12:F12"/>
    <mergeCell ref="C14:F14"/>
    <mergeCell ref="C15:F15"/>
    <mergeCell ref="C13:F13"/>
    <mergeCell ref="A16:B16"/>
  </mergeCells>
  <phoneticPr fontId="0" type="noConversion"/>
  <conditionalFormatting sqref="C25:C41">
    <cfRule type="containsBlanks" dxfId="11" priority="20" stopIfTrue="1">
      <formula>LEN(TRIM(C25))=0</formula>
    </cfRule>
  </conditionalFormatting>
  <conditionalFormatting sqref="C11:F16">
    <cfRule type="containsBlanks" dxfId="10" priority="19" stopIfTrue="1">
      <formula>LEN(TRIM(C11))=0</formula>
    </cfRule>
  </conditionalFormatting>
  <conditionalFormatting sqref="J11:K11">
    <cfRule type="containsBlanks" dxfId="9" priority="18" stopIfTrue="1">
      <formula>LEN(TRIM(J11))=0</formula>
    </cfRule>
  </conditionalFormatting>
  <conditionalFormatting sqref="J14:K14">
    <cfRule type="containsBlanks" dxfId="8" priority="17" stopIfTrue="1">
      <formula>LEN(TRIM(J14))=0</formula>
    </cfRule>
  </conditionalFormatting>
  <conditionalFormatting sqref="G16:K16">
    <cfRule type="containsBlanks" dxfId="7" priority="16" stopIfTrue="1">
      <formula>LEN(TRIM(G16))=0</formula>
    </cfRule>
  </conditionalFormatting>
  <conditionalFormatting sqref="C17:C19 D17:K18">
    <cfRule type="containsBlanks" dxfId="6" priority="15" stopIfTrue="1">
      <formula>LEN(TRIM(C17))=0</formula>
    </cfRule>
  </conditionalFormatting>
  <conditionalFormatting sqref="L12:M12">
    <cfRule type="containsBlanks" dxfId="5" priority="14" stopIfTrue="1">
      <formula>LEN(TRIM(L12))=0</formula>
    </cfRule>
  </conditionalFormatting>
  <conditionalFormatting sqref="G13:K13">
    <cfRule type="containsBlanks" dxfId="4" priority="10" stopIfTrue="1">
      <formula>LEN(TRIM(G13))=0</formula>
    </cfRule>
  </conditionalFormatting>
  <conditionalFormatting sqref="D22:N22">
    <cfRule type="containsBlanks" dxfId="3" priority="9" stopIfTrue="1">
      <formula>LEN(TRIM(D22))=0</formula>
    </cfRule>
  </conditionalFormatting>
  <conditionalFormatting sqref="N17:N18">
    <cfRule type="containsBlanks" dxfId="2" priority="3" stopIfTrue="1">
      <formula>LEN(TRIM(N17))=0</formula>
    </cfRule>
  </conditionalFormatting>
  <conditionalFormatting sqref="L14:N14">
    <cfRule type="containsBlanks" dxfId="1" priority="2" stopIfTrue="1">
      <formula>LEN(TRIM(L14))=0</formula>
    </cfRule>
  </conditionalFormatting>
  <conditionalFormatting sqref="L12:M12">
    <cfRule type="containsBlanks" dxfId="0" priority="1" stopIfTrue="1">
      <formula>LEN(TRIM(L12))=0</formula>
    </cfRule>
  </conditionalFormatting>
  <dataValidations count="2">
    <dataValidation type="list" allowBlank="1" showInputMessage="1" showErrorMessage="1" sqref="C13:F13">
      <formula1>ΣΧΕΣΗ</formula1>
    </dataValidation>
    <dataValidation type="list" allowBlank="1" showInputMessage="1" showErrorMessage="1" sqref="L12:N12">
      <formula1>_ΕΙΔΟΣ_ΟΧΗΜΑΤΟΣ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5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>
      <selection activeCell="B22" sqref="B22"/>
    </sheetView>
  </sheetViews>
  <sheetFormatPr defaultRowHeight="12.75"/>
  <cols>
    <col min="1" max="1" width="98.28515625" bestFit="1" customWidth="1"/>
  </cols>
  <sheetData>
    <row r="1" spans="1:1">
      <c r="A1" s="29" t="s">
        <v>36</v>
      </c>
    </row>
    <row r="2" spans="1:1">
      <c r="A2" s="29" t="s">
        <v>39</v>
      </c>
    </row>
    <row r="3" spans="1:1">
      <c r="A3" s="29" t="s">
        <v>40</v>
      </c>
    </row>
    <row r="4" spans="1:1">
      <c r="A4" s="29" t="s">
        <v>41</v>
      </c>
    </row>
    <row r="5" spans="1:1">
      <c r="A5" s="29" t="s">
        <v>43</v>
      </c>
    </row>
    <row r="9" spans="1:1">
      <c r="A9" s="32" t="s">
        <v>44</v>
      </c>
    </row>
    <row r="10" spans="1:1">
      <c r="A10" s="32" t="s">
        <v>45</v>
      </c>
    </row>
    <row r="18" spans="1:2">
      <c r="A18" t="s">
        <v>62</v>
      </c>
      <c r="B18">
        <v>0</v>
      </c>
    </row>
    <row r="19" spans="1:2">
      <c r="A19" t="s">
        <v>63</v>
      </c>
      <c r="B19">
        <v>0.2</v>
      </c>
    </row>
    <row r="20" spans="1:2">
      <c r="A20" t="s">
        <v>64</v>
      </c>
      <c r="B20">
        <v>0.2</v>
      </c>
    </row>
    <row r="21" spans="1:2">
      <c r="A21" t="s">
        <v>65</v>
      </c>
      <c r="B21">
        <v>0.2</v>
      </c>
    </row>
  </sheetData>
  <sheetProtection selectLockedCell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Ημερολόγιο</vt:lpstr>
      <vt:lpstr>Οδηγίες</vt:lpstr>
      <vt:lpstr>_ΕΙΔΟΣ_ΟΧΗΜΑΤΟΣ</vt:lpstr>
      <vt:lpstr>ΣΧΕΣΗ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TZINA</dc:creator>
  <cp:lastModifiedBy>dide-user</cp:lastModifiedBy>
  <cp:lastPrinted>2024-05-27T20:19:53Z</cp:lastPrinted>
  <dcterms:created xsi:type="dcterms:W3CDTF">1997-01-24T12:53:32Z</dcterms:created>
  <dcterms:modified xsi:type="dcterms:W3CDTF">2024-05-27T20:26:52Z</dcterms:modified>
</cp:coreProperties>
</file>