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440" windowHeight="7770"/>
  </bookViews>
  <sheets>
    <sheet name="Ημερολόγιο" sheetId="2" r:id="rId1"/>
    <sheet name="Οδηγίες" sheetId="3" r:id="rId2"/>
  </sheets>
  <definedNames>
    <definedName name="_xlnm.Print_Area" localSheetId="0">Ημερολόγιο!$A$1:$L$46</definedName>
    <definedName name="ΕΙΔΟΣ_ΟΧΗΜΑΤΟΣ">Οδηγίες!$A$18:$A$21</definedName>
    <definedName name="Εξέταση">Οδηγίες!$A$13:$A$16</definedName>
    <definedName name="ΣΧΕΣΗ">Οδηγίες!$A$8:$A$10</definedName>
  </definedNames>
  <calcPr calcId="125725"/>
</workbook>
</file>

<file path=xl/calcChain.xml><?xml version="1.0" encoding="utf-8"?>
<calcChain xmlns="http://schemas.openxmlformats.org/spreadsheetml/2006/main">
  <c r="D43" i="2"/>
  <c r="E30"/>
  <c r="E29"/>
  <c r="E28"/>
  <c r="E27"/>
  <c r="E26"/>
  <c r="D30"/>
  <c r="D29"/>
  <c r="D28"/>
  <c r="D27"/>
  <c r="D26"/>
  <c r="D25"/>
  <c r="E25" s="1"/>
  <c r="I31"/>
  <c r="L37" s="1"/>
  <c r="F30"/>
  <c r="F29"/>
  <c r="F28"/>
  <c r="F27"/>
  <c r="F26"/>
  <c r="B25"/>
  <c r="L19"/>
  <c r="F25" s="1"/>
  <c r="G25" s="1"/>
  <c r="G26"/>
  <c r="K26" s="1"/>
  <c r="G27"/>
  <c r="G28"/>
  <c r="G30"/>
  <c r="B28"/>
  <c r="B29"/>
  <c r="B30"/>
  <c r="H31"/>
  <c r="L36" s="1"/>
  <c r="A25"/>
  <c r="A26"/>
  <c r="A27" s="1"/>
  <c r="A28"/>
  <c r="A29"/>
  <c r="A30"/>
  <c r="K30"/>
  <c r="K28"/>
  <c r="G29"/>
  <c r="K29"/>
  <c r="J30"/>
  <c r="L30"/>
  <c r="J28"/>
  <c r="L28"/>
  <c r="J29"/>
  <c r="L29"/>
  <c r="J25" l="1"/>
  <c r="J26"/>
  <c r="L26" s="1"/>
  <c r="J27"/>
  <c r="K27"/>
  <c r="K25"/>
  <c r="G31"/>
  <c r="L35" s="1"/>
  <c r="L27" l="1"/>
  <c r="K31"/>
  <c r="L38" s="1"/>
  <c r="E31"/>
  <c r="L34" s="1"/>
  <c r="J31" l="1"/>
  <c r="L25"/>
  <c r="L31" l="1"/>
  <c r="L39" s="1"/>
  <c r="F31"/>
</calcChain>
</file>

<file path=xl/comments1.xml><?xml version="1.0" encoding="utf-8"?>
<comments xmlns="http://schemas.openxmlformats.org/spreadsheetml/2006/main">
  <authors>
    <author>dide-user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b/>
            <sz val="16"/>
            <color indexed="81"/>
            <rFont val="Calibri"/>
            <family val="2"/>
            <charset val="161"/>
          </rPr>
          <t xml:space="preserve">Συμπληρώστε μόνο στα κίτρινα κελιά. 
Τα σχόλια δεν εμφανίζονται στην εκτύπωση. 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2"/>
            <color indexed="81"/>
            <rFont val="Tahoma"/>
            <family val="2"/>
            <charset val="161"/>
          </rPr>
          <t>Επιλέξτε από την λίστα το είδος του οχήματος που χρησιμοποιήσατε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Γράψτε την έδρα του σχολείου αφετηρίας ή τον τόπο κατοικίας ανάλογα με το ποια χρησιμοποιείται στους υπολογισμούς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2"/>
            <color indexed="81"/>
            <rFont val="Tahoma"/>
            <family val="2"/>
            <charset val="161"/>
          </rPr>
          <t>Αφήστε κενό το κελλί αν σας ανήκει το όχημα, αλλιώς γράψτε ΣΥΖΥΓΟΣ, ΓΟΝΕΑΣ κλπ.</t>
        </r>
      </text>
    </comment>
    <comment ref="H25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Συμπληρώστε το εισιτήριο του πλοίου.</t>
        </r>
      </text>
    </comment>
    <comment ref="H26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το εισιτήριο του πλοίου.</t>
        </r>
      </text>
    </comment>
    <comment ref="H27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το εισιτήριο του πλοίου..</t>
        </r>
      </text>
    </comment>
    <comment ref="H28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H29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</commentList>
</comments>
</file>

<file path=xl/sharedStrings.xml><?xml version="1.0" encoding="utf-8"?>
<sst xmlns="http://schemas.openxmlformats.org/spreadsheetml/2006/main" count="81" uniqueCount="79">
  <si>
    <t>ΕΛΛΗΝΙΚΗ ΔΗΜΟΚΡΑΤΙΑ</t>
  </si>
  <si>
    <t>ΔΥΤΙΚΗΣ ΕΛΛΑΔΑΣ</t>
  </si>
  <si>
    <t>Σύνολο</t>
  </si>
  <si>
    <t>Καθαρό Ποσό</t>
  </si>
  <si>
    <t>Ανακεφαλαίωση:</t>
  </si>
  <si>
    <t>Εισιτήρια/ Διόδια/ Ναύλα</t>
  </si>
  <si>
    <t>ΔΙΑΔΡΟΜΗ ΜΕΤΑΚΙΝΗΣΗΣ</t>
  </si>
  <si>
    <t>ΣΥΝΟΛΑ</t>
  </si>
  <si>
    <t>ΚΛΑΔΟΣ</t>
  </si>
  <si>
    <t>ΟΝΟΜΑΤΕΠΩΝΥΜΟ</t>
  </si>
  <si>
    <t>ΣΧΟΛΕΙΟ ΤΟΠΟΘΕΤΗΣΗΣ</t>
  </si>
  <si>
    <t>ΑΡΙΘΜΟΣ ΜΗΤΡΩΟΥ</t>
  </si>
  <si>
    <t>2. Η μετακίνηση πραγματοποιήθηκε με (σε περίπτωση άλλου μέσου εκτός ΙΧ) ………………</t>
  </si>
  <si>
    <t>ΑΦΜ</t>
  </si>
  <si>
    <t>ΑΦΕΤΗΡΙΑ ΜΕΤΑΚΙΝΗΣΗΣ</t>
  </si>
  <si>
    <t>ΑΡΙΘΜΟΣ ΑΔΕΙΑΣ ΟΔΗΓΗΣΗΣ</t>
  </si>
  <si>
    <t>ΤΕΡΜΑ ΜΕΤΑΚΙΝΗΣΗΣ</t>
  </si>
  <si>
    <t>χιλ. αποστάσεων και χρησιμοποιηθέντων μέσων μετακίνησης.</t>
  </si>
  <si>
    <t>ΙΒΑΝ ΜΙΣΘΟΔΟΣΙΑΣ</t>
  </si>
  <si>
    <t>ΥΠΟΥΡΓΕΙΟ ΠΑΙΔΕΙΑΣ, ΕΡΕΥΝΑΣ ΚΑΙ ΘΡΗΣΚΕΥΜΑΤΩΝ</t>
  </si>
  <si>
    <t>ΥΠΕΥΘΥΝΗ ΔΗΛΩΣΗ</t>
  </si>
  <si>
    <t>Δηλώνω υπεύθυνα ότι:</t>
  </si>
  <si>
    <t>1. Πραγματοποίησα τις πιο πάνω μετακινήσεις</t>
  </si>
  <si>
    <t>3. Τα στοιχεία κατοικίας μου είναι ορθά</t>
  </si>
  <si>
    <t>Βεβαιώνεται:</t>
  </si>
  <si>
    <t xml:space="preserve">2. Ότι οι εκτός έδρας ημέρες είναι εντός των ορίων που </t>
  </si>
  <si>
    <t>προβλέπονται βάσει του Ν.4336/2015, υποπαράγρ.Δ9, άρθρο 3</t>
  </si>
  <si>
    <t>ΚΑΤΑΣΤΑΣΗ ΠΛΗΡΩΜΗΣ - ΗΜΕΡΟΛΟΓΙΟ ΚΙΝΗΣΗΣ (ΣΕ ΔΥΟ ΑΝΤΙΤΥΠΑ)</t>
  </si>
  <si>
    <t>Οδηγίες.</t>
  </si>
  <si>
    <t xml:space="preserve">κατά τις παρακάτω ημερομηνίες όπου απασχολήθηκε ως </t>
  </si>
  <si>
    <t>Συμπληρώνετε τα στοιχεία του/της μετακινούμενου/ης στο πάνω μέρος του φύλλου "Ημερολόγιο"</t>
  </si>
  <si>
    <t>Στο ημερολόγιο κίνησης συμπληρώνετε μόνο την ημερομηνία μετακίνησης. Τα υπόλοιπα συμπληρώνονται αυτόματα.</t>
  </si>
  <si>
    <t>Τυπώνετε σε δύο αντίτυπα.</t>
  </si>
  <si>
    <t xml:space="preserve">1. Η ακρίβεια των αναγραφομένων στο ημερολόγιο κινήσεων, </t>
  </si>
  <si>
    <t>Σε περίπτωση που χρειαστεί να ξεκλειδώσετε το φύλλο εργασίας ο κωδικός είναι 1.</t>
  </si>
  <si>
    <t>ΜΟΝΙΜΟΣ</t>
  </si>
  <si>
    <t>ΑΝΑΠΛΗΡΩΤΗΣ</t>
  </si>
  <si>
    <t>ΣΧΕΣΗ ΕΡΓΑΣΙΑΣ (ΕΠΙΛΕΞΤΕ ΜΟΝΙΜΟΣ Η ΑΝΑΠΛΗΡΩΤΗΣ)</t>
  </si>
  <si>
    <t xml:space="preserve">6. Καθαρό πληρωτέο ποσό </t>
  </si>
  <si>
    <t>ΣΧΕΣΗ ΜΕ ΜΕΤΑΚΙΝΟΥΜΕΝΟ/Η</t>
  </si>
  <si>
    <t>1. Χιλιομετρική αποζημίωση</t>
  </si>
  <si>
    <t>στο Ειδικό Εξεταστικό Κέντρο Μαθητών ΕΠΑΛ Αχαΐας</t>
  </si>
  <si>
    <t>στην Επιτροπή Υγειονομικής Εξέτασης και Πρακτικών Δοκιμασιών ΤΕΦΑΑ Αχαΐας</t>
  </si>
  <si>
    <t xml:space="preserve">Βεβαιώνεται ότι ο/η παραπάνω εκπαιδευτικός μετακινήθηκε </t>
  </si>
  <si>
    <t>O ΔΙΕΥΘΥΝΤΗΣ ΤΗΣ Δ.Δ.Ε ΗΛΕΙΑΣ</t>
  </si>
  <si>
    <t>ΠΕΡΙΦΕΡΕΙΑΚΗ ΔΙΕΘΥΝΣΗ ΕΚΠΑΙΔΕΥΣΗΣ</t>
  </si>
  <si>
    <t>ΔΙΕΥΘΥΝΣΗ ΔΕΥΤΕΡΟΒΑΘΜΙΑΣ ΕΚΠΑΙΔΕΥΣΗΣ ΗΛΕΙΑΣ</t>
  </si>
  <si>
    <t>….. ΔΙΚΑΙΟΥΧΟΣ</t>
  </si>
  <si>
    <t>ΦΩΤΕΙΝΟΠΟΥΛΟΣ ΓΕΩΡΓΙΟΣ</t>
  </si>
  <si>
    <t>ΠΕ 03</t>
  </si>
  <si>
    <t>Εξεταστής - Βαθμολογητής</t>
  </si>
  <si>
    <t>ΖΑΚΥΝΘΟΣ</t>
  </si>
  <si>
    <t>Διανυκτέρευση</t>
  </si>
  <si>
    <t>ΣΥΝΟΛΙΚΗ ΑΠΟΣΤΑΣΗ</t>
  </si>
  <si>
    <t>ΔΙΕΥΘΥΝΣΗ ΚΑΤΟΙΚΙΑΣ - ΟΔΟΣ &amp; ΑΡΙΘΜΟΣ</t>
  </si>
  <si>
    <t>ΔΙΕΥΘΥΝΣΗ ΚΑΤΟΙΚΙΑΣ - ΠΟΛΗ - ΤΚ - ΝΟΜΟΣ</t>
  </si>
  <si>
    <t>ΑΡΙΘΜΟΣ ΚΥΚΛΟΦΟΡΙΑΣ ΟΧΗΜΑΤΟΣ</t>
  </si>
  <si>
    <t>ΟΝΟΜΑΤΕΠΩΝΥΜΟ ΙΔΙΟΚΤΗΤΗ ΟΧΗΜΑΤΟΣ (ΑΠΟ ΑΔΕΙΑ ΚΥΚΛΟΦΟΡΙΑΣ)</t>
  </si>
  <si>
    <t>ΕΙΔΟΣ ΟΧΗΜΑΤΟΣ</t>
  </si>
  <si>
    <t>ΑΥΤΟΚΙΝΗΤΟ</t>
  </si>
  <si>
    <t>ΜΟΤΟΣΥΚΛΕΤΑ</t>
  </si>
  <si>
    <t>ΜΟΤΟΠΟΔΗΛΑΤΟ</t>
  </si>
  <si>
    <t>ΕΩΣ ΚΥΛΛΗΝΗ (ΓΙΑ ΧΙΛ. ΑΠΟΖΗΜΙΩΣΗ)</t>
  </si>
  <si>
    <t>2. Ημερησία αποζημίωση</t>
  </si>
  <si>
    <t>5. Κράτηση ΜΤΠΥ 2%</t>
  </si>
  <si>
    <t>4. Διανυκτέρευση</t>
  </si>
  <si>
    <t>3. Εισιτήρια/Διόδια/Ναύλα</t>
  </si>
  <si>
    <t xml:space="preserve"> </t>
  </si>
  <si>
    <t>ΧΙΛΙΟΜΕΤΡΙΚΗ ΑΠΟΣΤΑΣΗ (ΜΟΝΗ ΔΙΑΔΡΟΜΗ)</t>
  </si>
  <si>
    <t>Χιλιόμετρα
(με επιστροφή)</t>
  </si>
  <si>
    <t>ΗΜΕΡΟΜΗΝΙΑ ΜΕΤΑΚΙΝΗΣΗΣ</t>
  </si>
  <si>
    <t>Συνολική
Χιλιομετρική 
Αποζημίωση</t>
  </si>
  <si>
    <t>Ημερήσια αποζημίωση εκτός έδρας (ΑΥΘΗΜΕΡΟΝ 40€Χ1/4 =10€)</t>
  </si>
  <si>
    <t>ΚΥΛΛΗΝΗ - ΖΑΚΥΝΘΟΣ (18 ΝΑΥΤ. ΜΙΛΙΑ)</t>
  </si>
  <si>
    <r>
      <t>Ημέρες εκτός έδρας (</t>
    </r>
    <r>
      <rPr>
        <u/>
        <sz val="12"/>
        <rFont val="Calibri"/>
        <family val="2"/>
        <charset val="161"/>
      </rPr>
      <t>άνω των 50 χλμ. αφετηρία-τερματισμός μονή διαδρομή</t>
    </r>
    <r>
      <rPr>
        <sz val="12"/>
        <rFont val="Calibri"/>
        <family val="2"/>
        <charset val="161"/>
      </rPr>
      <t>)</t>
    </r>
  </si>
  <si>
    <r>
      <t xml:space="preserve">Κράτηση 2% ΜΤΠΥ 
</t>
    </r>
    <r>
      <rPr>
        <u/>
        <sz val="12"/>
        <rFont val="Calibri"/>
        <family val="2"/>
        <charset val="161"/>
      </rPr>
      <t>(επί της ημερήσιας αποζημίωσης</t>
    </r>
    <r>
      <rPr>
        <sz val="12"/>
        <rFont val="Calibri"/>
        <family val="2"/>
        <charset val="161"/>
      </rPr>
      <t xml:space="preserve"> -</t>
    </r>
    <r>
      <rPr>
        <b/>
        <u/>
        <sz val="12"/>
        <rFont val="Calibri"/>
        <family val="2"/>
        <charset val="161"/>
      </rPr>
      <t>ΌΧΙ ΑΝΑΠΛΗΡΩΤΕΣ)</t>
    </r>
  </si>
  <si>
    <t>4. (Σε περίπτωση μετακίνησης με ιδιωτικής χρήσης όχημα) Μετακινήθηκα με προσωπική μου ευθύνη</t>
  </si>
  <si>
    <t>στο Ειδικό Εξεταστικό Κέντρο Φυσικώς Αδυνάτων Ζακύνθου</t>
  </si>
  <si>
    <t>ΠΥΡΓΟΣ,  ….…… /…….  /2022</t>
  </si>
</sst>
</file>

<file path=xl/styles.xml><?xml version="1.0" encoding="utf-8"?>
<styleSheet xmlns="http://schemas.openxmlformats.org/spreadsheetml/2006/main">
  <numFmts count="4">
    <numFmt numFmtId="164" formatCode="_-* #,##0.00\ &quot;Δρχ&quot;_-;\-* #,##0.00\ &quot;Δρχ&quot;_-;_-* &quot;-&quot;??\ &quot;Δρχ&quot;_-;_-@_-"/>
    <numFmt numFmtId="165" formatCode="0.0"/>
    <numFmt numFmtId="166" formatCode="#,##0.00&quot; €&quot;"/>
    <numFmt numFmtId="167" formatCode="_-* #,##0.00\ [$€-408]_-;\-* #,##0.00\ [$€-408]_-;_-* &quot;-&quot;??\ [$€-408]_-;_-@_-"/>
  </numFmts>
  <fonts count="25">
    <font>
      <sz val="10"/>
      <name val="Arial"/>
      <charset val="161"/>
    </font>
    <font>
      <sz val="10"/>
      <name val="Arial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6"/>
      <color indexed="81"/>
      <name val="Calibri"/>
      <family val="2"/>
      <charset val="161"/>
    </font>
    <font>
      <sz val="12"/>
      <color indexed="81"/>
      <name val="Tahoma"/>
      <family val="2"/>
      <charset val="161"/>
    </font>
    <font>
      <sz val="11"/>
      <color indexed="81"/>
      <name val="Tahoma"/>
      <family val="2"/>
      <charset val="161"/>
    </font>
    <font>
      <b/>
      <sz val="1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b/>
      <u/>
      <sz val="11"/>
      <color rgb="FFFF000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u/>
      <sz val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b/>
      <i/>
      <sz val="12"/>
      <name val="Calibri"/>
      <family val="2"/>
      <charset val="161"/>
      <scheme val="minor"/>
    </font>
    <font>
      <u/>
      <sz val="12"/>
      <name val="Calibri"/>
      <family val="2"/>
      <charset val="161"/>
    </font>
    <font>
      <sz val="12"/>
      <name val="Calibri"/>
      <family val="2"/>
      <charset val="161"/>
    </font>
    <font>
      <b/>
      <u/>
      <sz val="12"/>
      <name val="Calibri"/>
      <family val="2"/>
      <charset val="161"/>
    </font>
    <font>
      <b/>
      <sz val="16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3">
    <xf numFmtId="0" fontId="0" fillId="0" borderId="0" xfId="0"/>
    <xf numFmtId="0" fontId="9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2" fontId="10" fillId="0" borderId="0" xfId="0" applyNumberFormat="1" applyFont="1" applyFill="1" applyBorder="1" applyAlignment="1" applyProtection="1">
      <alignment horizontal="center" vertical="center" wrapText="1"/>
    </xf>
    <xf numFmtId="9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66" fontId="9" fillId="0" borderId="0" xfId="0" applyNumberFormat="1" applyFont="1" applyFill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2" fontId="12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 vertical="center"/>
    </xf>
    <xf numFmtId="2" fontId="9" fillId="0" borderId="0" xfId="0" applyNumberFormat="1" applyFont="1" applyFill="1" applyAlignment="1" applyProtection="1">
      <alignment vertical="center"/>
    </xf>
    <xf numFmtId="0" fontId="11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Alignment="1" applyProtection="1">
      <alignment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</xf>
    <xf numFmtId="0" fontId="3" fillId="0" borderId="0" xfId="0" applyFont="1"/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vertical="center"/>
    </xf>
    <xf numFmtId="0" fontId="2" fillId="0" borderId="0" xfId="0" applyFont="1"/>
    <xf numFmtId="0" fontId="11" fillId="0" borderId="1" xfId="0" applyFont="1" applyFill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165" fontId="11" fillId="0" borderId="1" xfId="0" applyNumberFormat="1" applyFont="1" applyFill="1" applyBorder="1" applyAlignment="1" applyProtection="1">
      <alignment horizontal="center" vertical="center"/>
    </xf>
    <xf numFmtId="167" fontId="11" fillId="0" borderId="1" xfId="0" applyNumberFormat="1" applyFont="1" applyFill="1" applyBorder="1" applyAlignment="1" applyProtection="1">
      <alignment horizontal="center" vertical="center"/>
    </xf>
    <xf numFmtId="1" fontId="11" fillId="0" borderId="1" xfId="0" applyNumberFormat="1" applyFont="1" applyFill="1" applyBorder="1" applyAlignment="1" applyProtection="1">
      <alignment horizontal="center" vertical="center"/>
    </xf>
    <xf numFmtId="167" fontId="11" fillId="0" borderId="1" xfId="0" applyNumberFormat="1" applyFont="1" applyFill="1" applyBorder="1" applyAlignment="1" applyProtection="1">
      <alignment horizontal="center" vertical="center"/>
      <protection locked="0"/>
    </xf>
    <xf numFmtId="167" fontId="11" fillId="0" borderId="1" xfId="1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right" vertical="center"/>
    </xf>
    <xf numFmtId="167" fontId="9" fillId="0" borderId="1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7" fillId="0" borderId="0" xfId="0" applyFont="1" applyAlignment="1">
      <alignment vertical="center"/>
    </xf>
    <xf numFmtId="2" fontId="15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right" vertical="center"/>
    </xf>
    <xf numFmtId="2" fontId="14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167" fontId="14" fillId="0" borderId="0" xfId="0" applyNumberFormat="1" applyFont="1" applyFill="1" applyAlignment="1" applyProtection="1">
      <alignment horizontal="right" vertical="center"/>
    </xf>
    <xf numFmtId="2" fontId="17" fillId="0" borderId="0" xfId="0" applyNumberFormat="1" applyFont="1" applyFill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vertical="center"/>
    </xf>
    <xf numFmtId="14" fontId="17" fillId="0" borderId="0" xfId="0" applyNumberFormat="1" applyFont="1" applyFill="1" applyBorder="1" applyAlignment="1" applyProtection="1">
      <alignment vertical="center"/>
    </xf>
    <xf numFmtId="14" fontId="17" fillId="0" borderId="0" xfId="0" applyNumberFormat="1" applyFont="1" applyFill="1" applyBorder="1" applyAlignment="1" applyProtection="1">
      <alignment vertical="center" shrinkToFit="1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 wrapText="1"/>
    </xf>
    <xf numFmtId="166" fontId="14" fillId="0" borderId="0" xfId="0" applyNumberFormat="1" applyFont="1" applyFill="1" applyAlignment="1" applyProtection="1">
      <alignment horizontal="right" vertical="center"/>
    </xf>
    <xf numFmtId="0" fontId="17" fillId="0" borderId="0" xfId="0" applyFont="1" applyAlignment="1" applyProtection="1">
      <alignment horizontal="center" vertical="center"/>
      <protection locked="0"/>
    </xf>
    <xf numFmtId="14" fontId="14" fillId="0" borderId="0" xfId="0" applyNumberFormat="1" applyFont="1" applyFill="1" applyBorder="1" applyAlignment="1" applyProtection="1">
      <alignment horizontal="center" vertical="center" shrinkToFit="1"/>
    </xf>
    <xf numFmtId="0" fontId="17" fillId="0" borderId="0" xfId="0" applyFont="1" applyAlignment="1">
      <alignment horizontal="right" vertical="center"/>
    </xf>
    <xf numFmtId="14" fontId="14" fillId="0" borderId="0" xfId="0" applyNumberFormat="1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166" fontId="17" fillId="0" borderId="0" xfId="0" applyNumberFormat="1" applyFont="1" applyFill="1" applyAlignment="1" applyProtection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 wrapText="1"/>
    </xf>
    <xf numFmtId="2" fontId="14" fillId="0" borderId="0" xfId="0" applyNumberFormat="1" applyFont="1" applyFill="1" applyAlignment="1" applyProtection="1">
      <alignment horizontal="center" vertical="center"/>
    </xf>
    <xf numFmtId="0" fontId="18" fillId="0" borderId="1" xfId="0" applyFont="1" applyBorder="1" applyAlignment="1" applyProtection="1">
      <alignment vertical="center"/>
    </xf>
    <xf numFmtId="14" fontId="18" fillId="0" borderId="1" xfId="0" applyNumberFormat="1" applyFont="1" applyFill="1" applyBorder="1" applyAlignment="1" applyProtection="1">
      <alignment horizontal="center" vertical="center"/>
      <protection locked="0"/>
    </xf>
    <xf numFmtId="165" fontId="18" fillId="0" borderId="1" xfId="0" applyNumberFormat="1" applyFont="1" applyFill="1" applyBorder="1" applyAlignment="1" applyProtection="1">
      <alignment horizontal="center" vertical="center"/>
    </xf>
    <xf numFmtId="167" fontId="18" fillId="0" borderId="1" xfId="0" applyNumberFormat="1" applyFont="1" applyFill="1" applyBorder="1" applyAlignment="1" applyProtection="1">
      <alignment horizontal="center" vertical="center"/>
    </xf>
    <xf numFmtId="1" fontId="18" fillId="0" borderId="1" xfId="0" applyNumberFormat="1" applyFont="1" applyFill="1" applyBorder="1" applyAlignment="1" applyProtection="1">
      <alignment horizontal="center" vertical="center"/>
    </xf>
    <xf numFmtId="167" fontId="18" fillId="0" borderId="1" xfId="0" applyNumberFormat="1" applyFont="1" applyFill="1" applyBorder="1" applyAlignment="1" applyProtection="1">
      <alignment horizontal="center" vertical="center"/>
      <protection locked="0"/>
    </xf>
    <xf numFmtId="167" fontId="18" fillId="0" borderId="1" xfId="1" applyNumberFormat="1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 wrapText="1"/>
    </xf>
    <xf numFmtId="2" fontId="17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/>
    </xf>
    <xf numFmtId="0" fontId="18" fillId="0" borderId="3" xfId="0" applyFont="1" applyBorder="1" applyAlignment="1" applyProtection="1">
      <alignment horizontal="left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2" fontId="14" fillId="0" borderId="0" xfId="0" applyNumberFormat="1" applyFont="1" applyFill="1" applyAlignment="1" applyProtection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4" fillId="0" borderId="4" xfId="0" applyFont="1" applyBorder="1" applyAlignment="1" applyProtection="1">
      <alignment horizontal="left" vertical="center"/>
      <protection locked="0"/>
    </xf>
    <xf numFmtId="0" fontId="24" fillId="0" borderId="2" xfId="0" applyFont="1" applyBorder="1" applyAlignment="1" applyProtection="1">
      <alignment horizontal="left" vertical="center"/>
      <protection locked="0"/>
    </xf>
    <xf numFmtId="0" fontId="24" fillId="0" borderId="3" xfId="0" applyFont="1" applyBorder="1" applyAlignment="1" applyProtection="1">
      <alignment horizontal="left" vertical="center"/>
      <protection locked="0"/>
    </xf>
    <xf numFmtId="0" fontId="24" fillId="0" borderId="4" xfId="0" quotePrefix="1" applyFont="1" applyBorder="1" applyAlignment="1" applyProtection="1">
      <alignment horizontal="left" vertical="center"/>
      <protection locked="0"/>
    </xf>
    <xf numFmtId="0" fontId="24" fillId="0" borderId="2" xfId="0" quotePrefix="1" applyFont="1" applyBorder="1" applyAlignment="1" applyProtection="1">
      <alignment horizontal="left" vertical="center"/>
      <protection locked="0"/>
    </xf>
    <xf numFmtId="0" fontId="24" fillId="0" borderId="3" xfId="0" quotePrefix="1" applyFont="1" applyBorder="1" applyAlignment="1" applyProtection="1">
      <alignment horizontal="left" vertical="center"/>
      <protection locked="0"/>
    </xf>
    <xf numFmtId="49" fontId="24" fillId="0" borderId="4" xfId="0" applyNumberFormat="1" applyFont="1" applyBorder="1" applyAlignment="1" applyProtection="1">
      <alignment horizontal="left" vertical="center"/>
      <protection locked="0"/>
    </xf>
    <xf numFmtId="49" fontId="24" fillId="0" borderId="2" xfId="0" applyNumberFormat="1" applyFont="1" applyBorder="1" applyAlignment="1" applyProtection="1">
      <alignment horizontal="left" vertical="center"/>
      <protection locked="0"/>
    </xf>
    <xf numFmtId="49" fontId="24" fillId="0" borderId="3" xfId="0" applyNumberFormat="1" applyFont="1" applyBorder="1" applyAlignment="1" applyProtection="1">
      <alignment horizontal="left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vertical="center"/>
      <protection locked="0"/>
    </xf>
    <xf numFmtId="0" fontId="24" fillId="0" borderId="2" xfId="0" applyFont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  <protection locked="0"/>
    </xf>
  </cellXfs>
  <cellStyles count="2">
    <cellStyle name="Κανονικό" xfId="0" builtinId="0"/>
    <cellStyle name="Νόμισμα" xfId="1" builtinId="4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0</xdr:row>
      <xdr:rowOff>0</xdr:rowOff>
    </xdr:from>
    <xdr:to>
      <xdr:col>1</xdr:col>
      <xdr:colOff>1076325</xdr:colOff>
      <xdr:row>0</xdr:row>
      <xdr:rowOff>400050</xdr:rowOff>
    </xdr:to>
    <xdr:pic>
      <xdr:nvPicPr>
        <xdr:cNvPr id="2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6825" y="0"/>
          <a:ext cx="419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view="pageBreakPreview" topLeftCell="H22" zoomScale="80" zoomScaleNormal="100" zoomScaleSheetLayoutView="80" workbookViewId="0">
      <selection activeCell="U24" sqref="U24"/>
    </sheetView>
  </sheetViews>
  <sheetFormatPr defaultRowHeight="15"/>
  <cols>
    <col min="1" max="1" width="5" style="5" customWidth="1"/>
    <col min="2" max="2" width="70.7109375" style="5" customWidth="1"/>
    <col min="3" max="12" width="22.7109375" style="5" customWidth="1"/>
    <col min="13" max="13" width="9.140625" style="5"/>
    <col min="14" max="14" width="10.5703125" style="5" customWidth="1"/>
    <col min="15" max="15" width="10.85546875" style="5" bestFit="1" customWidth="1"/>
    <col min="16" max="16384" width="9.140625" style="5"/>
  </cols>
  <sheetData>
    <row r="1" spans="1:19" ht="32.25" customHeight="1">
      <c r="F1" s="21"/>
      <c r="G1" s="21"/>
      <c r="H1" s="21"/>
      <c r="I1" s="12"/>
    </row>
    <row r="2" spans="1:19" ht="12.75" customHeight="1">
      <c r="A2" s="109" t="s">
        <v>0</v>
      </c>
      <c r="B2" s="109"/>
      <c r="C2" s="1"/>
      <c r="D2" s="1"/>
      <c r="E2" s="1"/>
      <c r="F2" s="1"/>
      <c r="G2" s="1"/>
      <c r="H2" s="2"/>
      <c r="I2" s="3"/>
      <c r="J2" s="2"/>
      <c r="K2" s="3"/>
      <c r="L2" s="3"/>
      <c r="M2" s="3"/>
      <c r="N2" s="3"/>
      <c r="O2" s="22"/>
      <c r="P2" s="4"/>
      <c r="Q2" s="3"/>
      <c r="R2" s="3"/>
      <c r="S2" s="3"/>
    </row>
    <row r="3" spans="1:19" ht="15.75" customHeight="1">
      <c r="A3" s="109" t="s">
        <v>19</v>
      </c>
      <c r="B3" s="109"/>
      <c r="C3" s="1"/>
      <c r="D3" s="1"/>
      <c r="E3" s="1"/>
      <c r="F3" s="1"/>
      <c r="G3" s="1"/>
      <c r="H3" s="2"/>
      <c r="I3" s="3"/>
      <c r="J3" s="2"/>
      <c r="K3" s="3"/>
      <c r="L3" s="3"/>
      <c r="M3" s="3"/>
      <c r="N3" s="3"/>
      <c r="O3" s="22"/>
      <c r="P3" s="4"/>
      <c r="Q3" s="3"/>
      <c r="R3" s="3"/>
      <c r="S3" s="3"/>
    </row>
    <row r="4" spans="1:19" ht="12.75" customHeight="1">
      <c r="A4" s="45" t="s">
        <v>45</v>
      </c>
      <c r="B4" s="45"/>
      <c r="C4" s="45"/>
      <c r="D4" s="1"/>
      <c r="E4" s="1"/>
      <c r="F4" s="1"/>
      <c r="G4" s="1"/>
      <c r="H4" s="2"/>
      <c r="I4" s="3"/>
      <c r="J4" s="2"/>
      <c r="K4" s="3"/>
      <c r="L4" s="3"/>
      <c r="M4" s="3"/>
      <c r="N4" s="3"/>
      <c r="O4" s="3"/>
      <c r="P4" s="4"/>
      <c r="Q4" s="3"/>
      <c r="R4" s="3"/>
      <c r="S4" s="3"/>
    </row>
    <row r="5" spans="1:19" ht="14.1" customHeight="1">
      <c r="A5" s="109" t="s">
        <v>1</v>
      </c>
      <c r="B5" s="109"/>
      <c r="C5" s="1"/>
      <c r="D5" s="1"/>
      <c r="E5" s="1"/>
      <c r="F5" s="1"/>
      <c r="G5" s="1"/>
      <c r="H5" s="2"/>
      <c r="I5" s="3"/>
      <c r="J5" s="2"/>
      <c r="K5" s="3"/>
      <c r="L5" s="3"/>
      <c r="M5" s="3"/>
      <c r="N5" s="3"/>
      <c r="O5" s="3"/>
      <c r="P5" s="4"/>
      <c r="Q5" s="3"/>
      <c r="R5" s="3"/>
      <c r="S5" s="3"/>
    </row>
    <row r="6" spans="1:19" ht="14.1" customHeight="1">
      <c r="A6" s="109" t="s">
        <v>46</v>
      </c>
      <c r="B6" s="109"/>
      <c r="C6" s="1"/>
      <c r="D6" s="1"/>
      <c r="E6" s="1"/>
      <c r="F6" s="1"/>
      <c r="G6" s="1"/>
      <c r="H6" s="2"/>
      <c r="I6" s="3"/>
      <c r="J6" s="2"/>
      <c r="K6" s="3"/>
      <c r="L6" s="3"/>
      <c r="M6" s="3"/>
      <c r="N6" s="3"/>
      <c r="O6" s="3"/>
      <c r="P6" s="4"/>
      <c r="Q6" s="3"/>
      <c r="R6" s="3"/>
      <c r="S6" s="3"/>
    </row>
    <row r="7" spans="1:19" ht="14.25" customHeight="1">
      <c r="A7" s="110"/>
      <c r="B7" s="110"/>
      <c r="C7" s="1"/>
      <c r="D7" s="1"/>
      <c r="E7" s="1"/>
      <c r="F7" s="1"/>
      <c r="G7" s="1"/>
      <c r="H7" s="2"/>
      <c r="I7" s="3"/>
      <c r="J7" s="2"/>
      <c r="K7" s="3"/>
      <c r="L7" s="3"/>
      <c r="M7" s="3"/>
      <c r="N7" s="3"/>
      <c r="O7" s="3"/>
      <c r="P7" s="4"/>
      <c r="Q7" s="3"/>
      <c r="R7" s="3"/>
      <c r="S7" s="3"/>
    </row>
    <row r="8" spans="1:19" ht="14.25" customHeight="1">
      <c r="A8" s="33"/>
      <c r="B8" s="1"/>
      <c r="C8" s="1"/>
      <c r="D8" s="1"/>
      <c r="E8" s="1"/>
      <c r="F8" s="1"/>
      <c r="G8" s="1"/>
      <c r="H8" s="2"/>
      <c r="I8" s="3"/>
      <c r="J8" s="2"/>
      <c r="K8" s="3"/>
      <c r="L8" s="3"/>
      <c r="M8" s="3"/>
      <c r="N8" s="3"/>
      <c r="O8" s="3"/>
      <c r="P8" s="4"/>
      <c r="Q8" s="3"/>
      <c r="R8" s="3"/>
      <c r="S8" s="3"/>
    </row>
    <row r="9" spans="1:19" ht="16.5" customHeight="1">
      <c r="B9" s="111" t="s">
        <v>27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7"/>
      <c r="O9" s="7"/>
      <c r="P9" s="7"/>
      <c r="Q9" s="7"/>
      <c r="R9" s="7"/>
      <c r="S9" s="7"/>
    </row>
    <row r="10" spans="1:19" ht="16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24.95" customHeight="1">
      <c r="A11" s="95" t="s">
        <v>9</v>
      </c>
      <c r="B11" s="95"/>
      <c r="C11" s="114"/>
      <c r="D11" s="115"/>
      <c r="E11" s="116"/>
      <c r="F11" s="101" t="s">
        <v>56</v>
      </c>
      <c r="G11" s="102"/>
      <c r="H11" s="123"/>
      <c r="I11" s="128"/>
      <c r="J11" s="49" t="s">
        <v>58</v>
      </c>
      <c r="K11" s="123" t="s">
        <v>67</v>
      </c>
      <c r="L11" s="128"/>
    </row>
    <row r="12" spans="1:19" ht="24.95" customHeight="1">
      <c r="A12" s="95" t="s">
        <v>8</v>
      </c>
      <c r="B12" s="95"/>
      <c r="C12" s="114"/>
      <c r="D12" s="115"/>
      <c r="E12" s="116"/>
      <c r="F12" s="101" t="s">
        <v>57</v>
      </c>
      <c r="G12" s="102"/>
      <c r="H12" s="102"/>
      <c r="I12" s="103"/>
      <c r="J12" s="107" t="s">
        <v>14</v>
      </c>
      <c r="K12" s="107"/>
      <c r="L12" s="108"/>
    </row>
    <row r="13" spans="1:19" ht="24.95" customHeight="1">
      <c r="A13" s="95" t="s">
        <v>37</v>
      </c>
      <c r="B13" s="95"/>
      <c r="C13" s="114"/>
      <c r="D13" s="115"/>
      <c r="E13" s="116"/>
      <c r="F13" s="123"/>
      <c r="G13" s="124"/>
      <c r="H13" s="124"/>
      <c r="I13" s="128"/>
      <c r="J13" s="123"/>
      <c r="K13" s="124"/>
      <c r="L13" s="128"/>
    </row>
    <row r="14" spans="1:19" ht="24.95" customHeight="1">
      <c r="A14" s="95" t="s">
        <v>11</v>
      </c>
      <c r="B14" s="95"/>
      <c r="C14" s="117"/>
      <c r="D14" s="118"/>
      <c r="E14" s="119"/>
      <c r="F14" s="101" t="s">
        <v>39</v>
      </c>
      <c r="G14" s="102"/>
      <c r="H14" s="123"/>
      <c r="I14" s="128"/>
      <c r="J14" s="113" t="s">
        <v>16</v>
      </c>
      <c r="K14" s="107"/>
      <c r="L14" s="108"/>
    </row>
    <row r="15" spans="1:19" ht="24.95" customHeight="1">
      <c r="A15" s="95" t="s">
        <v>10</v>
      </c>
      <c r="B15" s="95"/>
      <c r="C15" s="114"/>
      <c r="D15" s="115"/>
      <c r="E15" s="116"/>
      <c r="F15" s="104" t="s">
        <v>15</v>
      </c>
      <c r="G15" s="105"/>
      <c r="H15" s="105"/>
      <c r="I15" s="105"/>
      <c r="J15" s="123" t="s">
        <v>51</v>
      </c>
      <c r="K15" s="124"/>
      <c r="L15" s="128"/>
    </row>
    <row r="16" spans="1:19" ht="24.95" customHeight="1">
      <c r="A16" s="95" t="s">
        <v>13</v>
      </c>
      <c r="B16" s="95"/>
      <c r="C16" s="120"/>
      <c r="D16" s="121"/>
      <c r="E16" s="122"/>
      <c r="F16" s="123"/>
      <c r="G16" s="124"/>
      <c r="H16" s="124"/>
      <c r="I16" s="124"/>
      <c r="J16" s="113" t="s">
        <v>68</v>
      </c>
      <c r="K16" s="107"/>
      <c r="L16" s="108"/>
    </row>
    <row r="17" spans="1:14" ht="24.95" customHeight="1">
      <c r="A17" s="95" t="s">
        <v>18</v>
      </c>
      <c r="B17" s="95"/>
      <c r="C17" s="123"/>
      <c r="D17" s="124"/>
      <c r="E17" s="124"/>
      <c r="F17" s="124"/>
      <c r="G17" s="124"/>
      <c r="H17" s="124"/>
      <c r="I17" s="124"/>
      <c r="J17" s="99" t="s">
        <v>62</v>
      </c>
      <c r="K17" s="100"/>
      <c r="L17" s="129"/>
    </row>
    <row r="18" spans="1:14" ht="24.95" customHeight="1">
      <c r="A18" s="95" t="s">
        <v>54</v>
      </c>
      <c r="B18" s="95"/>
      <c r="C18" s="125"/>
      <c r="D18" s="126"/>
      <c r="E18" s="126"/>
      <c r="F18" s="126"/>
      <c r="G18" s="126"/>
      <c r="H18" s="126"/>
      <c r="I18" s="126"/>
      <c r="J18" s="99" t="s">
        <v>73</v>
      </c>
      <c r="K18" s="100"/>
      <c r="L18" s="130">
        <v>33.299999999999997</v>
      </c>
    </row>
    <row r="19" spans="1:14" ht="24.95" customHeight="1">
      <c r="A19" s="95" t="s">
        <v>55</v>
      </c>
      <c r="B19" s="95"/>
      <c r="C19" s="127"/>
      <c r="D19" s="127"/>
      <c r="E19" s="127"/>
      <c r="F19" s="127"/>
      <c r="G19" s="127"/>
      <c r="H19" s="127"/>
      <c r="I19" s="127"/>
      <c r="J19" s="96" t="s">
        <v>53</v>
      </c>
      <c r="K19" s="97"/>
      <c r="L19" s="129">
        <f>L17+L18</f>
        <v>33.299999999999997</v>
      </c>
    </row>
    <row r="21" spans="1:14" ht="24.95" customHeight="1">
      <c r="A21" s="106" t="s">
        <v>43</v>
      </c>
      <c r="B21" s="106"/>
      <c r="C21" s="131" t="s">
        <v>77</v>
      </c>
      <c r="D21" s="131"/>
      <c r="E21" s="131"/>
      <c r="F21" s="131"/>
      <c r="G21" s="131"/>
      <c r="H21" s="131"/>
      <c r="I21" s="131"/>
      <c r="J21" s="131"/>
      <c r="K21" s="131"/>
      <c r="L21" s="131"/>
      <c r="M21" s="46"/>
      <c r="N21" s="23"/>
    </row>
    <row r="22" spans="1:14" ht="24.95" customHeight="1">
      <c r="A22" s="98" t="s">
        <v>29</v>
      </c>
      <c r="B22" s="98"/>
      <c r="C22" s="132" t="s">
        <v>50</v>
      </c>
      <c r="D22" s="132"/>
      <c r="E22" s="132"/>
      <c r="F22" s="132"/>
      <c r="G22" s="132"/>
      <c r="H22" s="132"/>
      <c r="I22" s="132"/>
      <c r="J22" s="132"/>
      <c r="K22" s="132"/>
      <c r="L22" s="132"/>
      <c r="M22" s="47"/>
      <c r="N22" s="23"/>
    </row>
    <row r="24" spans="1:14" ht="105" customHeight="1">
      <c r="A24" s="49"/>
      <c r="B24" s="48" t="s">
        <v>6</v>
      </c>
      <c r="C24" s="48" t="s">
        <v>70</v>
      </c>
      <c r="D24" s="93" t="s">
        <v>69</v>
      </c>
      <c r="E24" s="94" t="s">
        <v>71</v>
      </c>
      <c r="F24" s="48" t="s">
        <v>74</v>
      </c>
      <c r="G24" s="94" t="s">
        <v>72</v>
      </c>
      <c r="H24" s="94" t="s">
        <v>5</v>
      </c>
      <c r="I24" s="94" t="s">
        <v>52</v>
      </c>
      <c r="J24" s="94" t="s">
        <v>2</v>
      </c>
      <c r="K24" s="94" t="s">
        <v>75</v>
      </c>
      <c r="L24" s="94" t="s">
        <v>3</v>
      </c>
    </row>
    <row r="25" spans="1:14" ht="35.1" customHeight="1">
      <c r="A25" s="86" t="str">
        <f>IF(C25&lt;&gt;"",1,"")</f>
        <v/>
      </c>
      <c r="B25" s="48" t="str">
        <f>IF(C25&lt;&gt;"",CONCATENATE(J$13," - ΚΥΛΛΗΝΗ - ",J$15," - ΚΥΛΛΗΝΗ - ",J$13)," ")</f>
        <v xml:space="preserve"> </v>
      </c>
      <c r="C25" s="87"/>
      <c r="D25" s="88" t="str">
        <f>IF(C25&lt;&gt;"",2*$L$17,"")</f>
        <v/>
      </c>
      <c r="E25" s="89" t="str">
        <f>IF(C25&lt;&gt;"",ROUND(D25*VLOOKUP(K11,Οδηγίες!$A$18:$B$21,2,FALSE),2),"")</f>
        <v/>
      </c>
      <c r="F25" s="90" t="str">
        <f t="shared" ref="F25:F30" si="0">IF(C25&lt;&gt;"",IF(L$19&gt;50,1,0),"")</f>
        <v/>
      </c>
      <c r="G25" s="89" t="str">
        <f>IF(C25&lt;&gt;"",IF(F25&lt;&gt;"",F25*10,0),"")</f>
        <v/>
      </c>
      <c r="H25" s="91"/>
      <c r="I25" s="91"/>
      <c r="J25" s="89" t="str">
        <f>IF(C25&lt;&gt;"",E25+G25+H25+I25,"")</f>
        <v/>
      </c>
      <c r="K25" s="89" t="str">
        <f t="shared" ref="K25:K30" si="1">IF(C25&lt;&gt;"",IF($C$13="ΑΝΑΠΛΗΡΩΤΗΣ",0,ROUND(G25*2%,2)),"")</f>
        <v/>
      </c>
      <c r="L25" s="92" t="str">
        <f t="shared" ref="L25:L30" si="2">IF(C25&lt;&gt;"",ROUND(J25-K25,2),"")</f>
        <v/>
      </c>
    </row>
    <row r="26" spans="1:14" ht="35.1" customHeight="1">
      <c r="A26" s="30" t="str">
        <f>IF(C26&lt;&gt;"",A25+1,"")</f>
        <v/>
      </c>
      <c r="B26" s="35"/>
      <c r="C26" s="36"/>
      <c r="D26" s="37" t="str">
        <f t="shared" ref="D26:D30" si="3">IF(C26&lt;&gt;"",2*$L$17,"")</f>
        <v/>
      </c>
      <c r="E26" s="38" t="str">
        <f>IF(C26&lt;&gt;"",ROUND(D26*VLOOKUP(K12,Οδηγίες!$A$18:$B$21,2,FALSE),2),"")</f>
        <v/>
      </c>
      <c r="F26" s="39" t="str">
        <f t="shared" si="0"/>
        <v/>
      </c>
      <c r="G26" s="38" t="str">
        <f>IF(C26&lt;&gt;"",IF(F26&lt;&gt;"",F26*40,0),"")</f>
        <v/>
      </c>
      <c r="H26" s="40"/>
      <c r="I26" s="40"/>
      <c r="J26" s="38" t="str">
        <f>IF(C26&lt;&gt;"",E26+G26+H26+I26,"")</f>
        <v/>
      </c>
      <c r="K26" s="38" t="str">
        <f t="shared" si="1"/>
        <v/>
      </c>
      <c r="L26" s="41" t="str">
        <f t="shared" si="2"/>
        <v/>
      </c>
    </row>
    <row r="27" spans="1:14" ht="35.1" customHeight="1">
      <c r="A27" s="30" t="str">
        <f t="shared" ref="A27:A30" si="4">IF(C27&lt;&gt;"",A26+1,"")</f>
        <v/>
      </c>
      <c r="B27" s="35"/>
      <c r="C27" s="36"/>
      <c r="D27" s="37" t="str">
        <f t="shared" si="3"/>
        <v/>
      </c>
      <c r="E27" s="38" t="str">
        <f>IF(C27&lt;&gt;"",ROUND(D27*VLOOKUP(K13,Οδηγίες!$A$18:$B$21,2,FALSE),2),"")</f>
        <v/>
      </c>
      <c r="F27" s="39" t="str">
        <f t="shared" si="0"/>
        <v/>
      </c>
      <c r="G27" s="38" t="str">
        <f>IF(C27&lt;&gt;"",IF(F27&lt;&gt;"",F27*10,0),"")</f>
        <v/>
      </c>
      <c r="H27" s="40"/>
      <c r="I27" s="40"/>
      <c r="J27" s="38" t="str">
        <f>IF(C27&lt;&gt;"",E27+G27+H27,"")</f>
        <v/>
      </c>
      <c r="K27" s="38" t="str">
        <f t="shared" si="1"/>
        <v/>
      </c>
      <c r="L27" s="41" t="str">
        <f t="shared" si="2"/>
        <v/>
      </c>
    </row>
    <row r="28" spans="1:14" ht="35.1" customHeight="1">
      <c r="A28" s="30" t="str">
        <f t="shared" si="4"/>
        <v/>
      </c>
      <c r="B28" s="35" t="str">
        <f>IF(C28&lt;&gt;"",CONCATENATE(J$13," - ",J$15," - ",J$13)," ")</f>
        <v xml:space="preserve"> </v>
      </c>
      <c r="C28" s="36"/>
      <c r="D28" s="37" t="str">
        <f t="shared" si="3"/>
        <v/>
      </c>
      <c r="E28" s="38" t="str">
        <f>IF(C28&lt;&gt;"",ROUND(D28*VLOOKUP(K14,Οδηγίες!$A$18:$B$21,2,FALSE),2),"")</f>
        <v/>
      </c>
      <c r="F28" s="39" t="str">
        <f t="shared" si="0"/>
        <v/>
      </c>
      <c r="G28" s="38" t="str">
        <f>IF(C28&lt;&gt;"",IF(F28&lt;&gt;"",F28*10,0),"")</f>
        <v/>
      </c>
      <c r="H28" s="40"/>
      <c r="I28" s="40"/>
      <c r="J28" s="38" t="str">
        <f>IF(C28&lt;&gt;"",E28+G28+H28,"")</f>
        <v/>
      </c>
      <c r="K28" s="38" t="str">
        <f t="shared" si="1"/>
        <v/>
      </c>
      <c r="L28" s="41" t="str">
        <f t="shared" si="2"/>
        <v/>
      </c>
    </row>
    <row r="29" spans="1:14" ht="35.1" customHeight="1">
      <c r="A29" s="30" t="str">
        <f t="shared" si="4"/>
        <v/>
      </c>
      <c r="B29" s="35" t="str">
        <f>IF(C29&lt;&gt;"",CONCATENATE(J$13," - ",J$15," - ",J$13)," ")</f>
        <v xml:space="preserve"> </v>
      </c>
      <c r="C29" s="36"/>
      <c r="D29" s="37" t="str">
        <f t="shared" si="3"/>
        <v/>
      </c>
      <c r="E29" s="38" t="str">
        <f>IF(C29&lt;&gt;"",ROUND(D29*VLOOKUP(K15,Οδηγίες!$A$18:$B$21,2,FALSE),2),"")</f>
        <v/>
      </c>
      <c r="F29" s="39" t="str">
        <f t="shared" si="0"/>
        <v/>
      </c>
      <c r="G29" s="38" t="str">
        <f>IF(C29&lt;&gt;"",IF(F29&lt;&gt;"",F29*10,0),"")</f>
        <v/>
      </c>
      <c r="H29" s="40"/>
      <c r="I29" s="40"/>
      <c r="J29" s="38" t="str">
        <f>IF(C29&lt;&gt;"",E29+G29+H29,"")</f>
        <v/>
      </c>
      <c r="K29" s="38" t="str">
        <f t="shared" si="1"/>
        <v/>
      </c>
      <c r="L29" s="41" t="str">
        <f t="shared" si="2"/>
        <v/>
      </c>
    </row>
    <row r="30" spans="1:14" ht="35.1" customHeight="1">
      <c r="A30" s="30" t="str">
        <f t="shared" si="4"/>
        <v/>
      </c>
      <c r="B30" s="35" t="str">
        <f>IF(C30&lt;&gt;"",CONCATENATE(J$13," - ",J$15," - ",J$13)," ")</f>
        <v xml:space="preserve"> </v>
      </c>
      <c r="C30" s="36"/>
      <c r="D30" s="37" t="str">
        <f t="shared" si="3"/>
        <v/>
      </c>
      <c r="E30" s="38" t="str">
        <f>IF(C30&lt;&gt;"",ROUND(D30*VLOOKUP(K16,Οδηγίες!$A$18:$B$21,2,FALSE),2),"")</f>
        <v/>
      </c>
      <c r="F30" s="39" t="str">
        <f t="shared" si="0"/>
        <v/>
      </c>
      <c r="G30" s="38" t="str">
        <f>IF(C30&lt;&gt;"",IF(F30&lt;&gt;"",F30*10,0),"")</f>
        <v/>
      </c>
      <c r="H30" s="40"/>
      <c r="I30" s="40"/>
      <c r="J30" s="38" t="str">
        <f>IF(C30&lt;&gt;"",E30+G30+H30,"")</f>
        <v/>
      </c>
      <c r="K30" s="38" t="str">
        <f t="shared" si="1"/>
        <v/>
      </c>
      <c r="L30" s="41" t="str">
        <f t="shared" si="2"/>
        <v/>
      </c>
    </row>
    <row r="31" spans="1:14" ht="35.1" customHeight="1">
      <c r="A31" s="30"/>
      <c r="B31" s="8" t="s">
        <v>7</v>
      </c>
      <c r="C31" s="8"/>
      <c r="D31" s="42"/>
      <c r="E31" s="43" t="str">
        <f t="shared" ref="E31:L31" si="5">IF(SUM(E25:E30)&gt;0,SUM(E25:E30),"")</f>
        <v/>
      </c>
      <c r="F31" s="44" t="str">
        <f t="shared" si="5"/>
        <v/>
      </c>
      <c r="G31" s="43" t="str">
        <f t="shared" si="5"/>
        <v/>
      </c>
      <c r="H31" s="43" t="str">
        <f t="shared" si="5"/>
        <v/>
      </c>
      <c r="I31" s="43" t="str">
        <f t="shared" si="5"/>
        <v/>
      </c>
      <c r="J31" s="43" t="str">
        <f t="shared" si="5"/>
        <v/>
      </c>
      <c r="K31" s="43" t="str">
        <f t="shared" si="5"/>
        <v/>
      </c>
      <c r="L31" s="43" t="str">
        <f t="shared" si="5"/>
        <v/>
      </c>
    </row>
    <row r="32" spans="1:14" ht="18" customHeight="1"/>
    <row r="33" spans="2:21" ht="20.100000000000001" customHeight="1">
      <c r="B33" s="50" t="s">
        <v>24</v>
      </c>
      <c r="C33" s="51"/>
      <c r="D33" s="68" t="s">
        <v>20</v>
      </c>
      <c r="E33" s="51"/>
      <c r="G33" s="53"/>
      <c r="H33" s="53"/>
      <c r="I33" s="54"/>
      <c r="J33" s="52" t="s">
        <v>4</v>
      </c>
      <c r="K33" s="55"/>
      <c r="L33" s="52"/>
      <c r="M33" s="52"/>
      <c r="N33" s="55"/>
      <c r="O33" s="17"/>
      <c r="P33" s="17"/>
      <c r="Q33" s="17"/>
      <c r="R33" s="17"/>
      <c r="S33" s="24"/>
      <c r="U33" s="25"/>
    </row>
    <row r="34" spans="2:21" ht="20.100000000000001" customHeight="1">
      <c r="B34" s="56" t="s">
        <v>33</v>
      </c>
      <c r="C34" s="57"/>
      <c r="D34" s="68" t="s">
        <v>21</v>
      </c>
      <c r="E34" s="57"/>
      <c r="G34" s="57"/>
      <c r="H34" s="57"/>
      <c r="I34" s="50"/>
      <c r="J34" s="58" t="s">
        <v>40</v>
      </c>
      <c r="K34" s="55"/>
      <c r="L34" s="59" t="str">
        <f>+E31</f>
        <v/>
      </c>
      <c r="M34" s="60"/>
      <c r="N34" s="60"/>
      <c r="O34" s="26"/>
      <c r="Q34" s="26"/>
      <c r="S34" s="27"/>
    </row>
    <row r="35" spans="2:21" ht="20.100000000000001" customHeight="1">
      <c r="B35" s="51" t="s">
        <v>17</v>
      </c>
      <c r="C35" s="57"/>
      <c r="D35" s="58" t="s">
        <v>22</v>
      </c>
      <c r="E35" s="57"/>
      <c r="G35" s="57"/>
      <c r="H35" s="57"/>
      <c r="I35" s="61"/>
      <c r="J35" s="58" t="s">
        <v>63</v>
      </c>
      <c r="K35" s="55"/>
      <c r="L35" s="59" t="str">
        <f>+G31</f>
        <v/>
      </c>
      <c r="M35" s="60"/>
      <c r="N35" s="60"/>
      <c r="O35" s="26"/>
      <c r="Q35" s="26"/>
    </row>
    <row r="36" spans="2:21" ht="20.100000000000001" customHeight="1">
      <c r="B36" s="56" t="s">
        <v>25</v>
      </c>
      <c r="C36" s="62"/>
      <c r="D36" s="56" t="s">
        <v>12</v>
      </c>
      <c r="E36" s="62"/>
      <c r="G36" s="63"/>
      <c r="H36" s="63"/>
      <c r="I36" s="61"/>
      <c r="J36" s="58" t="s">
        <v>66</v>
      </c>
      <c r="K36" s="55"/>
      <c r="L36" s="59" t="str">
        <f>+H31</f>
        <v/>
      </c>
      <c r="M36" s="60"/>
      <c r="N36" s="60"/>
      <c r="O36" s="26"/>
      <c r="Q36" s="26"/>
    </row>
    <row r="37" spans="2:21" ht="20.100000000000001" customHeight="1">
      <c r="B37" s="64" t="s">
        <v>26</v>
      </c>
      <c r="C37" s="65"/>
      <c r="D37" s="58" t="s">
        <v>23</v>
      </c>
      <c r="E37" s="65"/>
      <c r="G37" s="65"/>
      <c r="H37" s="66"/>
      <c r="I37" s="61"/>
      <c r="J37" s="58" t="s">
        <v>65</v>
      </c>
      <c r="K37" s="55"/>
      <c r="L37" s="59" t="str">
        <f>+I31</f>
        <v/>
      </c>
      <c r="M37" s="60"/>
      <c r="N37" s="60"/>
      <c r="O37" s="26"/>
      <c r="Q37" s="26"/>
    </row>
    <row r="38" spans="2:21" ht="20.100000000000001" customHeight="1">
      <c r="B38" s="51"/>
      <c r="C38" s="65"/>
      <c r="D38" s="58" t="s">
        <v>76</v>
      </c>
      <c r="E38" s="65"/>
      <c r="G38" s="65"/>
      <c r="H38" s="66"/>
      <c r="I38" s="61"/>
      <c r="J38" s="58" t="s">
        <v>64</v>
      </c>
      <c r="K38" s="55"/>
      <c r="L38" s="59" t="str">
        <f>K31</f>
        <v/>
      </c>
      <c r="M38" s="60"/>
      <c r="N38" s="60"/>
      <c r="O38" s="26"/>
      <c r="Q38" s="26"/>
    </row>
    <row r="39" spans="2:21" ht="20.100000000000001" customHeight="1">
      <c r="B39" s="67"/>
      <c r="C39" s="67"/>
      <c r="D39" s="67"/>
      <c r="E39" s="67"/>
      <c r="G39" s="69"/>
      <c r="H39" s="70"/>
      <c r="I39" s="71"/>
      <c r="J39" s="68" t="s">
        <v>38</v>
      </c>
      <c r="K39" s="55"/>
      <c r="L39" s="72" t="str">
        <f>+L31</f>
        <v/>
      </c>
      <c r="M39" s="60"/>
      <c r="N39" s="60"/>
      <c r="O39" s="26"/>
      <c r="Q39" s="26"/>
    </row>
    <row r="40" spans="2:21" ht="20.100000000000001" customHeight="1">
      <c r="B40" s="73" t="s">
        <v>78</v>
      </c>
      <c r="C40" s="51"/>
      <c r="D40" s="112" t="s">
        <v>47</v>
      </c>
      <c r="E40" s="112"/>
      <c r="F40" s="112"/>
      <c r="G40" s="112"/>
      <c r="H40" s="112"/>
      <c r="I40" s="85"/>
      <c r="J40" s="85"/>
      <c r="K40" s="55"/>
      <c r="L40" s="68"/>
      <c r="M40" s="68"/>
      <c r="N40" s="72"/>
      <c r="O40" s="26"/>
      <c r="P40" s="15"/>
      <c r="Q40" s="15"/>
      <c r="R40" s="15"/>
      <c r="S40" s="26"/>
    </row>
    <row r="41" spans="2:21" ht="20.100000000000001" customHeight="1">
      <c r="B41" s="74" t="s">
        <v>44</v>
      </c>
      <c r="C41" s="51"/>
      <c r="D41" s="75"/>
      <c r="E41" s="51"/>
      <c r="G41" s="69"/>
      <c r="H41" s="70"/>
      <c r="I41" s="71"/>
      <c r="J41" s="71"/>
      <c r="K41" s="55"/>
      <c r="L41" s="68"/>
      <c r="M41" s="68"/>
      <c r="N41" s="72"/>
      <c r="O41" s="26"/>
      <c r="P41" s="10"/>
      <c r="Q41" s="10"/>
      <c r="R41" s="10"/>
      <c r="S41" s="26"/>
    </row>
    <row r="42" spans="2:21" ht="20.100000000000001" customHeight="1">
      <c r="B42" s="51"/>
      <c r="C42" s="76"/>
      <c r="D42" s="76"/>
      <c r="E42" s="76"/>
      <c r="G42" s="69"/>
      <c r="H42" s="70"/>
      <c r="I42" s="71"/>
      <c r="J42" s="71"/>
      <c r="K42" s="55"/>
      <c r="L42" s="68"/>
      <c r="M42" s="68"/>
      <c r="N42" s="72"/>
      <c r="O42" s="26"/>
      <c r="P42" s="10"/>
      <c r="Q42" s="10"/>
      <c r="R42" s="15"/>
      <c r="S42" s="26"/>
    </row>
    <row r="43" spans="2:21" ht="20.100000000000001" customHeight="1">
      <c r="B43" s="77"/>
      <c r="C43" s="50"/>
      <c r="D43" s="112">
        <f>C11</f>
        <v>0</v>
      </c>
      <c r="E43" s="112"/>
      <c r="F43" s="112"/>
      <c r="G43" s="112"/>
      <c r="H43" s="112"/>
      <c r="I43" s="12"/>
      <c r="J43" s="12"/>
      <c r="K43" s="55"/>
      <c r="L43" s="68"/>
      <c r="M43" s="68"/>
      <c r="N43" s="72"/>
      <c r="O43" s="26"/>
      <c r="P43" s="6"/>
      <c r="Q43" s="6"/>
      <c r="R43" s="6"/>
      <c r="S43" s="15"/>
      <c r="T43" s="15"/>
    </row>
    <row r="44" spans="2:21" ht="20.100000000000001" customHeight="1">
      <c r="B44" s="78" t="s">
        <v>48</v>
      </c>
      <c r="C44" s="50"/>
      <c r="D44" s="50"/>
      <c r="E44" s="50"/>
      <c r="G44" s="69"/>
      <c r="H44" s="70"/>
      <c r="I44" s="71"/>
      <c r="J44" s="71"/>
      <c r="K44" s="55"/>
      <c r="L44" s="68"/>
      <c r="M44" s="68"/>
      <c r="N44" s="72"/>
      <c r="O44" s="26"/>
      <c r="P44" s="26"/>
      <c r="Q44" s="26"/>
      <c r="R44" s="11"/>
      <c r="S44" s="15"/>
      <c r="T44" s="15"/>
    </row>
    <row r="45" spans="2:21" ht="20.100000000000001" customHeight="1">
      <c r="B45" s="78" t="s">
        <v>49</v>
      </c>
      <c r="C45" s="79"/>
      <c r="D45" s="79"/>
      <c r="E45" s="79"/>
      <c r="G45" s="67"/>
      <c r="H45" s="80"/>
      <c r="I45" s="71"/>
      <c r="J45" s="71"/>
      <c r="K45" s="51"/>
      <c r="L45" s="58"/>
      <c r="M45" s="58"/>
      <c r="N45" s="81"/>
      <c r="O45" s="26"/>
      <c r="S45" s="15"/>
      <c r="T45" s="15"/>
    </row>
    <row r="46" spans="2:21" ht="20.100000000000001" customHeight="1">
      <c r="B46" s="51"/>
      <c r="C46" s="51"/>
      <c r="D46" s="51"/>
      <c r="E46" s="82"/>
      <c r="G46" s="67"/>
      <c r="H46" s="80"/>
      <c r="I46" s="71"/>
      <c r="J46" s="71"/>
      <c r="K46" s="51"/>
      <c r="L46" s="58"/>
      <c r="M46" s="58"/>
      <c r="N46" s="81"/>
      <c r="O46" s="15"/>
      <c r="S46" s="6"/>
      <c r="T46" s="6"/>
      <c r="U46" s="6"/>
    </row>
    <row r="47" spans="2:21" ht="20.100000000000001" customHeight="1">
      <c r="B47" s="83"/>
      <c r="C47" s="83"/>
      <c r="D47" s="83"/>
      <c r="E47" s="83"/>
      <c r="F47" s="58"/>
      <c r="G47" s="67"/>
      <c r="H47" s="80"/>
      <c r="I47" s="71"/>
      <c r="J47" s="71"/>
      <c r="K47" s="51"/>
      <c r="L47" s="58"/>
      <c r="M47" s="84"/>
      <c r="N47" s="84"/>
      <c r="O47" s="10"/>
      <c r="S47" s="26"/>
    </row>
    <row r="48" spans="2:21" ht="20.100000000000001" customHeight="1">
      <c r="B48" s="51"/>
      <c r="C48" s="51"/>
      <c r="D48" s="51"/>
      <c r="E48" s="51"/>
      <c r="M48" s="85"/>
      <c r="N48" s="85"/>
      <c r="O48" s="10"/>
    </row>
    <row r="49" spans="6:15" ht="20.100000000000001" customHeight="1">
      <c r="F49" s="20"/>
      <c r="G49" s="19"/>
      <c r="H49" s="19"/>
      <c r="I49" s="19"/>
      <c r="J49" s="32"/>
      <c r="K49" s="19"/>
      <c r="L49" s="19"/>
      <c r="M49" s="10"/>
      <c r="N49" s="10"/>
      <c r="O49" s="6"/>
    </row>
    <row r="50" spans="6:15" ht="20.100000000000001" customHeight="1">
      <c r="F50" s="20"/>
      <c r="G50" s="21"/>
      <c r="H50" s="21"/>
      <c r="J50" s="13"/>
      <c r="L50" s="9"/>
      <c r="M50" s="6"/>
      <c r="N50" s="6"/>
      <c r="O50" s="22"/>
    </row>
    <row r="51" spans="6:15" ht="23.1" customHeight="1"/>
    <row r="52" spans="6:15">
      <c r="F52" s="9"/>
      <c r="G52" s="6"/>
      <c r="H52" s="6"/>
      <c r="I52" s="13"/>
      <c r="J52" s="13"/>
      <c r="L52" s="6"/>
    </row>
    <row r="53" spans="6:15">
      <c r="F53" s="6"/>
      <c r="G53" s="6"/>
      <c r="H53" s="6"/>
      <c r="I53" s="13"/>
      <c r="J53" s="13"/>
      <c r="L53" s="22"/>
    </row>
    <row r="54" spans="6:15">
      <c r="G54" s="16"/>
      <c r="H54" s="16"/>
      <c r="I54" s="14"/>
      <c r="J54" s="13"/>
    </row>
    <row r="55" spans="6:15">
      <c r="F55" s="16"/>
      <c r="G55" s="28"/>
      <c r="H55" s="28"/>
      <c r="I55" s="29"/>
      <c r="J55" s="14"/>
    </row>
    <row r="56" spans="6:15">
      <c r="F56" s="28"/>
      <c r="G56" s="18"/>
      <c r="H56" s="18"/>
      <c r="I56" s="29"/>
      <c r="J56" s="14"/>
    </row>
    <row r="57" spans="6:15">
      <c r="F57" s="18"/>
    </row>
  </sheetData>
  <sheetProtection selectLockedCells="1"/>
  <mergeCells count="47">
    <mergeCell ref="D40:H40"/>
    <mergeCell ref="D43:H43"/>
    <mergeCell ref="J14:L14"/>
    <mergeCell ref="J13:L13"/>
    <mergeCell ref="J16:L16"/>
    <mergeCell ref="C22:L22"/>
    <mergeCell ref="C14:E14"/>
    <mergeCell ref="C15:E15"/>
    <mergeCell ref="C16:E16"/>
    <mergeCell ref="F16:I16"/>
    <mergeCell ref="C21:L21"/>
    <mergeCell ref="C17:I17"/>
    <mergeCell ref="C18:I18"/>
    <mergeCell ref="J18:K18"/>
    <mergeCell ref="J19:K19"/>
    <mergeCell ref="A13:B13"/>
    <mergeCell ref="A14:B14"/>
    <mergeCell ref="A15:B15"/>
    <mergeCell ref="J12:L12"/>
    <mergeCell ref="A2:B2"/>
    <mergeCell ref="A3:B3"/>
    <mergeCell ref="A5:B5"/>
    <mergeCell ref="A6:B6"/>
    <mergeCell ref="C11:E11"/>
    <mergeCell ref="A7:B7"/>
    <mergeCell ref="B9:M9"/>
    <mergeCell ref="K11:L11"/>
    <mergeCell ref="F11:G11"/>
    <mergeCell ref="H11:I11"/>
    <mergeCell ref="A11:B11"/>
    <mergeCell ref="C13:E13"/>
    <mergeCell ref="A18:B18"/>
    <mergeCell ref="C12:E12"/>
    <mergeCell ref="A22:B22"/>
    <mergeCell ref="A16:B16"/>
    <mergeCell ref="J15:L15"/>
    <mergeCell ref="J17:K17"/>
    <mergeCell ref="A17:B17"/>
    <mergeCell ref="F12:I12"/>
    <mergeCell ref="F13:I13"/>
    <mergeCell ref="F15:I15"/>
    <mergeCell ref="A19:B19"/>
    <mergeCell ref="C19:I19"/>
    <mergeCell ref="A21:B21"/>
    <mergeCell ref="F14:G14"/>
    <mergeCell ref="H14:I14"/>
    <mergeCell ref="A12:B12"/>
  </mergeCells>
  <phoneticPr fontId="0" type="noConversion"/>
  <conditionalFormatting sqref="J13 L17 C25:C30 F13 C21:C22 F16 C11:C19 H11:I11 H14:I14 J15 K11:L11">
    <cfRule type="containsBlanks" dxfId="3" priority="20" stopIfTrue="1">
      <formula>LEN(TRIM(C11))=0</formula>
    </cfRule>
  </conditionalFormatting>
  <conditionalFormatting sqref="A7:B7">
    <cfRule type="containsText" dxfId="2" priority="11" stopIfTrue="1" operator="containsText" text="Συμπληρώστε το όνομα του σχολείου τοποθέτησης">
      <formula>NOT(ISERROR(SEARCH("Συμπληρώστε το όνομα του σχολείου τοποθέτησης",A7)))</formula>
    </cfRule>
  </conditionalFormatting>
  <conditionalFormatting sqref="B44">
    <cfRule type="containsText" dxfId="1" priority="5" stopIfTrue="1" operator="containsText" text="…………………………….">
      <formula>NOT(ISERROR(SEARCH("…………………………….",B44)))</formula>
    </cfRule>
  </conditionalFormatting>
  <conditionalFormatting sqref="B45">
    <cfRule type="containsText" dxfId="0" priority="4" stopIfTrue="1" operator="containsText" text="………………………">
      <formula>NOT(ISERROR(SEARCH("………………………",B45)))</formula>
    </cfRule>
  </conditionalFormatting>
  <dataValidations count="3">
    <dataValidation type="list" allowBlank="1" showInputMessage="1" showErrorMessage="1" sqref="C13">
      <formula1>ΣΧΕΣΗ</formula1>
    </dataValidation>
    <dataValidation type="list" allowBlank="1" showInputMessage="1" showErrorMessage="1" sqref="C21">
      <formula1>Εξέταση</formula1>
    </dataValidation>
    <dataValidation type="list" allowBlank="1" showInputMessage="1" showErrorMessage="1" sqref="K11:L11">
      <formula1>ΕΙΔΟΣ_ΟΧΗΜΑΤΟΣ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4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A15" sqref="A15"/>
    </sheetView>
  </sheetViews>
  <sheetFormatPr defaultRowHeight="12.75"/>
  <cols>
    <col min="1" max="1" width="98.28515625" bestFit="1" customWidth="1"/>
  </cols>
  <sheetData>
    <row r="1" spans="1:1">
      <c r="A1" s="31" t="s">
        <v>28</v>
      </c>
    </row>
    <row r="2" spans="1:1">
      <c r="A2" s="31" t="s">
        <v>30</v>
      </c>
    </row>
    <row r="3" spans="1:1">
      <c r="A3" s="31" t="s">
        <v>31</v>
      </c>
    </row>
    <row r="4" spans="1:1">
      <c r="A4" s="31" t="s">
        <v>32</v>
      </c>
    </row>
    <row r="5" spans="1:1">
      <c r="A5" s="31" t="s">
        <v>34</v>
      </c>
    </row>
    <row r="9" spans="1:1">
      <c r="A9" s="34" t="s">
        <v>35</v>
      </c>
    </row>
    <row r="10" spans="1:1">
      <c r="A10" s="34" t="s">
        <v>36</v>
      </c>
    </row>
    <row r="14" spans="1:1">
      <c r="A14" s="34" t="s">
        <v>77</v>
      </c>
    </row>
    <row r="15" spans="1:1">
      <c r="A15" s="34" t="s">
        <v>41</v>
      </c>
    </row>
    <row r="16" spans="1:1">
      <c r="A16" s="34" t="s">
        <v>42</v>
      </c>
    </row>
    <row r="18" spans="1:2">
      <c r="A18" t="s">
        <v>67</v>
      </c>
      <c r="B18">
        <v>0</v>
      </c>
    </row>
    <row r="19" spans="1:2">
      <c r="A19" t="s">
        <v>59</v>
      </c>
      <c r="B19">
        <v>0.15</v>
      </c>
    </row>
    <row r="20" spans="1:2">
      <c r="A20" t="s">
        <v>60</v>
      </c>
      <c r="B20">
        <v>0.05</v>
      </c>
    </row>
    <row r="21" spans="1:2">
      <c r="A21" t="s">
        <v>61</v>
      </c>
      <c r="B21">
        <v>0.03</v>
      </c>
    </row>
  </sheetData>
  <sheetProtection selectLockedCells="1"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4</vt:i4>
      </vt:variant>
    </vt:vector>
  </HeadingPairs>
  <TitlesOfParts>
    <vt:vector size="6" baseType="lpstr">
      <vt:lpstr>Ημερολόγιο</vt:lpstr>
      <vt:lpstr>Οδηγίες</vt:lpstr>
      <vt:lpstr>Ημερολόγιο!Print_Area</vt:lpstr>
      <vt:lpstr>ΕΙΔΟΣ_ΟΧΗΜΑΤΟΣ</vt:lpstr>
      <vt:lpstr>Εξέταση</vt:lpstr>
      <vt:lpstr>ΣΧΕΣΗ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TZINA</dc:creator>
  <cp:lastModifiedBy>dide-user</cp:lastModifiedBy>
  <cp:lastPrinted>2022-05-27T08:47:28Z</cp:lastPrinted>
  <dcterms:created xsi:type="dcterms:W3CDTF">1997-01-24T12:53:32Z</dcterms:created>
  <dcterms:modified xsi:type="dcterms:W3CDTF">2022-05-30T09:57:45Z</dcterms:modified>
</cp:coreProperties>
</file>